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1825" windowHeight="14025" tabRatio="856" firstSheet="2" activeTab="9"/>
  </bookViews>
  <sheets>
    <sheet name="Лист1" sheetId="1" state="hidden" r:id="rId1"/>
    <sheet name="А-2022" sheetId="4" state="hidden" r:id="rId2"/>
    <sheet name="0 Общие сведения" sheetId="5" r:id="rId3"/>
    <sheet name="1 Оргработа" sheetId="13" r:id="rId4"/>
    <sheet name="2 Нормотворчество" sheetId="14" r:id="rId5"/>
    <sheet name="3 Контрольная деятельность" sheetId="8" r:id="rId6"/>
    <sheet name="4 Взаимодействие с ЗС" sheetId="9" r:id="rId7"/>
    <sheet name="5 Инф открытость" sheetId="10" r:id="rId8"/>
    <sheet name="6 Публичность" sheetId="11" r:id="rId9"/>
    <sheet name="7 Взаимодействие с ОП РФ" sheetId="12" r:id="rId10"/>
    <sheet name="Лист подтверждения" sheetId="16" state="hidden" r:id="rId11"/>
  </sheets>
  <definedNames>
    <definedName name="_Hlk117081830" localSheetId="0">Лист1!$M$5</definedName>
    <definedName name="_Hlk117083267" localSheetId="0">Лист1!$G$7</definedName>
    <definedName name="_Hlk117083462" localSheetId="0">Лист1!$G$5</definedName>
    <definedName name="_Hlk117083608" localSheetId="0">Лист1!$M$34</definedName>
    <definedName name="_Hlk117083654" localSheetId="0">Лист1!$G$37</definedName>
    <definedName name="_Hlk117083722" localSheetId="0">Лист1!$H$51</definedName>
    <definedName name="_Hlk117083806" localSheetId="0">Лист1!$G$51</definedName>
    <definedName name="_Hlk117084021" localSheetId="0">Лист1!$G$68</definedName>
    <definedName name="_Hlk117084114" localSheetId="0">Лист1!$G$75</definedName>
    <definedName name="_Hlk117084203" localSheetId="0">Лист1!$G$87</definedName>
    <definedName name="_Hlk117084298" localSheetId="0">Лист1!$H$97</definedName>
    <definedName name="_Hlk117084403" localSheetId="0">Лист1!$H$112</definedName>
    <definedName name="_Hlk117085200" localSheetId="0">Лист1!$G$147</definedName>
    <definedName name="_Hlk119082518" localSheetId="0">Лист1!$K$1</definedName>
    <definedName name="_Hlk119953401" localSheetId="0">Лист1!$M$92</definedName>
    <definedName name="_Hlk119953585" localSheetId="0">Лист1!$M$120</definedName>
    <definedName name="_xlnm._FilterDatabase" localSheetId="3" hidden="1">'1 Оргработа'!$A$2:$L$20</definedName>
    <definedName name="_xlnm._FilterDatabase" localSheetId="4" hidden="1">'2 Нормотворчество'!$A$2:$L$25</definedName>
    <definedName name="_xlnm._FilterDatabase" localSheetId="5" hidden="1">'3 Контрольная деятельность'!$A$2:$L$39</definedName>
    <definedName name="_xlnm._FilterDatabase" localSheetId="6" hidden="1">'4 Взаимодействие с ЗС'!$A$2:$N$17</definedName>
    <definedName name="_xlnm._FilterDatabase" localSheetId="9" hidden="1">'7 Взаимодействие с ОП РФ'!$A$2:$L$2</definedName>
    <definedName name="_xlnm._FilterDatabase" localSheetId="0" hidden="1">Лист1!$A$2:$N$166</definedName>
    <definedName name="_xlnm.Print_Area" localSheetId="2">'0 Общие сведения'!$A$14:$E$46</definedName>
    <definedName name="_xlnm.Print_Area" localSheetId="3">'1 Оргработа'!$D$1:$F$20</definedName>
    <definedName name="_xlnm.Print_Area" localSheetId="4">'2 Нормотворчество'!$D$1:$F$25</definedName>
    <definedName name="_xlnm.Print_Area" localSheetId="5">'3 Контрольная деятельность'!$D$1:$F$39</definedName>
    <definedName name="_xlnm.Print_Area" localSheetId="6">'4 Взаимодействие с ЗС'!$D$1:$F$17</definedName>
    <definedName name="_xlnm.Print_Area" localSheetId="7">'5 Инф открытость'!$D$1:$F$21</definedName>
    <definedName name="_xlnm.Print_Area" localSheetId="8">'6 Публичность'!$D$1:$F$3</definedName>
    <definedName name="_xlnm.Print_Area" localSheetId="9">'7 Взаимодействие с ОП РФ'!$D$1:$F$12</definedName>
    <definedName name="_xlnm.Print_Area" localSheetId="10">'Лист подтверждения'!$B$1:$F$22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5" l="1"/>
  <c r="A16" i="5" l="1"/>
  <c r="K8" i="10" l="1"/>
  <c r="I8" i="10"/>
  <c r="J16" i="13"/>
  <c r="K16" i="13" s="1"/>
  <c r="J15" i="13"/>
  <c r="K15" i="13" s="1"/>
  <c r="J13" i="13"/>
  <c r="J14" i="13"/>
  <c r="I16" i="13"/>
  <c r="I15" i="13"/>
  <c r="C19" i="16" l="1"/>
  <c r="I4" i="10"/>
  <c r="I5" i="10"/>
  <c r="I6" i="10"/>
  <c r="I7" i="10"/>
  <c r="I9" i="10"/>
  <c r="I10" i="10"/>
  <c r="I11" i="10"/>
  <c r="I12" i="10"/>
  <c r="I13" i="10"/>
  <c r="I14" i="10"/>
  <c r="I15" i="10"/>
  <c r="I16" i="10"/>
  <c r="I17" i="10"/>
  <c r="I18" i="10"/>
  <c r="I19" i="10"/>
  <c r="I20" i="10"/>
  <c r="I21" i="10"/>
  <c r="I3" i="10"/>
  <c r="I4" i="9"/>
  <c r="I5" i="9"/>
  <c r="I6" i="9"/>
  <c r="I7" i="9"/>
  <c r="I8" i="9"/>
  <c r="I9" i="9"/>
  <c r="I10" i="9"/>
  <c r="I11" i="9"/>
  <c r="I12" i="9"/>
  <c r="I13" i="9"/>
  <c r="I14" i="9"/>
  <c r="I15" i="9"/>
  <c r="I16" i="9"/>
  <c r="I17" i="9"/>
  <c r="I3" i="9"/>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3" i="8"/>
  <c r="I4" i="14"/>
  <c r="I5" i="14"/>
  <c r="I6" i="14"/>
  <c r="I7" i="14"/>
  <c r="I8" i="14"/>
  <c r="I9" i="14"/>
  <c r="I10" i="14"/>
  <c r="I11" i="14"/>
  <c r="I12" i="14"/>
  <c r="I13" i="14"/>
  <c r="I14" i="14"/>
  <c r="I15" i="14"/>
  <c r="I16" i="14"/>
  <c r="I17" i="14"/>
  <c r="I18" i="14"/>
  <c r="I19" i="14"/>
  <c r="I20" i="14"/>
  <c r="I21" i="14"/>
  <c r="I22" i="14"/>
  <c r="I23" i="14"/>
  <c r="I24" i="14"/>
  <c r="I25" i="14"/>
  <c r="I3" i="14"/>
  <c r="I20" i="13"/>
  <c r="I19" i="13"/>
  <c r="I18" i="13"/>
  <c r="I17" i="13"/>
  <c r="I14" i="13"/>
  <c r="I13" i="13"/>
  <c r="I12" i="13"/>
  <c r="I11" i="13"/>
  <c r="I10" i="13"/>
  <c r="I9" i="13"/>
  <c r="I8" i="13"/>
  <c r="I7" i="13"/>
  <c r="I6" i="13"/>
  <c r="I5" i="13"/>
  <c r="I4" i="13"/>
  <c r="I3" i="13"/>
  <c r="J6" i="13"/>
  <c r="J9" i="13"/>
  <c r="J7" i="13"/>
  <c r="J9" i="9"/>
  <c r="J12" i="10"/>
  <c r="J8" i="9"/>
  <c r="J16" i="9"/>
  <c r="J12" i="9"/>
  <c r="J5" i="9"/>
  <c r="J7" i="9"/>
  <c r="D8" i="16"/>
  <c r="D4" i="16"/>
  <c r="F7" i="16"/>
  <c r="D7" i="16"/>
  <c r="D10" i="16"/>
  <c r="F10" i="16"/>
  <c r="F8" i="16"/>
  <c r="D5" i="16"/>
  <c r="D9" i="16"/>
  <c r="D6" i="16"/>
  <c r="F9" i="16"/>
  <c r="K9" i="9" l="1"/>
  <c r="G9" i="16"/>
  <c r="G10" i="16"/>
  <c r="D11" i="16"/>
  <c r="J32" i="8"/>
  <c r="J20" i="8"/>
  <c r="J17" i="8"/>
  <c r="J38" i="8"/>
  <c r="J36" i="8"/>
  <c r="J34" i="8"/>
  <c r="J30" i="8"/>
  <c r="J28" i="8"/>
  <c r="J25" i="8"/>
  <c r="J22" i="8"/>
  <c r="J14" i="8"/>
  <c r="J12" i="8"/>
  <c r="J10" i="8"/>
  <c r="J4" i="8"/>
  <c r="J22" i="14"/>
  <c r="J18" i="14"/>
  <c r="J16" i="14"/>
  <c r="J12" i="14"/>
  <c r="J11" i="14"/>
  <c r="J8" i="14"/>
  <c r="J7" i="14"/>
  <c r="J5" i="14"/>
  <c r="J20" i="14"/>
  <c r="J15" i="14"/>
  <c r="J4" i="14"/>
  <c r="J12" i="13"/>
  <c r="J3" i="13"/>
  <c r="I4" i="12"/>
  <c r="I5" i="12"/>
  <c r="I6" i="12"/>
  <c r="I7" i="12"/>
  <c r="I8" i="12"/>
  <c r="I9" i="12"/>
  <c r="I10" i="12"/>
  <c r="I11" i="12"/>
  <c r="I12" i="12"/>
  <c r="I3" i="12"/>
  <c r="I3" i="11"/>
  <c r="E10" i="16"/>
  <c r="F6" i="16"/>
  <c r="F4" i="16"/>
  <c r="E5" i="16"/>
  <c r="E9" i="16"/>
  <c r="E7" i="16"/>
  <c r="E4" i="16"/>
  <c r="E8" i="16"/>
  <c r="F5" i="16"/>
  <c r="E6" i="16"/>
  <c r="F11" i="16" l="1"/>
  <c r="E11" i="16"/>
  <c r="K3" i="11"/>
  <c r="K12" i="12"/>
  <c r="K8" i="12"/>
  <c r="K10" i="12"/>
  <c r="K9" i="12"/>
  <c r="K7" i="12"/>
  <c r="K6" i="12"/>
  <c r="K5" i="12"/>
  <c r="K4" i="12"/>
  <c r="K3" i="12"/>
  <c r="K21" i="10"/>
  <c r="K20" i="10"/>
  <c r="K18" i="10"/>
  <c r="K17" i="10"/>
  <c r="K15" i="10"/>
  <c r="K14" i="10"/>
  <c r="K13" i="10"/>
  <c r="K12" i="10"/>
  <c r="K11" i="10"/>
  <c r="K10" i="10"/>
  <c r="K9" i="10"/>
  <c r="K7" i="10"/>
  <c r="K6" i="10"/>
  <c r="K5" i="10"/>
  <c r="K3" i="10"/>
  <c r="K17" i="9"/>
  <c r="K16" i="9"/>
  <c r="K15" i="9"/>
  <c r="K14" i="9"/>
  <c r="K13" i="9"/>
  <c r="K12" i="9"/>
  <c r="K11" i="9"/>
  <c r="K10" i="9"/>
  <c r="K8" i="9"/>
  <c r="K7" i="9"/>
  <c r="K6" i="9"/>
  <c r="K5" i="9"/>
  <c r="K4" i="9"/>
  <c r="K3" i="9"/>
  <c r="K5" i="8"/>
  <c r="K6" i="8"/>
  <c r="K9" i="8"/>
  <c r="K10" i="8"/>
  <c r="K13" i="8"/>
  <c r="K14" i="8"/>
  <c r="K19" i="8"/>
  <c r="K20" i="8"/>
  <c r="K23" i="8"/>
  <c r="K25" i="8"/>
  <c r="K26" i="8"/>
  <c r="K27" i="8"/>
  <c r="K29" i="8"/>
  <c r="K30" i="8"/>
  <c r="K31" i="8"/>
  <c r="K32" i="8"/>
  <c r="K33" i="8"/>
  <c r="K34" i="8"/>
  <c r="K35" i="8"/>
  <c r="K36" i="8"/>
  <c r="K37" i="8"/>
  <c r="K38" i="8"/>
  <c r="K39" i="8"/>
  <c r="K3" i="8"/>
  <c r="K5" i="14"/>
  <c r="K6" i="14"/>
  <c r="K9" i="14"/>
  <c r="K10" i="14"/>
  <c r="K13" i="14"/>
  <c r="K14" i="14"/>
  <c r="K17" i="14"/>
  <c r="K18" i="14"/>
  <c r="K19" i="14"/>
  <c r="K21" i="14"/>
  <c r="K23" i="14"/>
  <c r="K24" i="14"/>
  <c r="K25" i="14"/>
  <c r="K3" i="14"/>
  <c r="K5" i="13"/>
  <c r="K8" i="13"/>
  <c r="K10" i="13"/>
  <c r="K11" i="13"/>
  <c r="K17" i="13"/>
  <c r="K18" i="13"/>
  <c r="K19" i="13"/>
  <c r="K20" i="13"/>
  <c r="K4" i="13"/>
  <c r="K7" i="13"/>
  <c r="B13" i="16" l="1"/>
  <c r="K9" i="13"/>
  <c r="K22" i="8"/>
  <c r="K4" i="8"/>
  <c r="K4" i="14"/>
  <c r="K20" i="14"/>
  <c r="K7" i="8"/>
  <c r="K28" i="8"/>
  <c r="K12" i="8"/>
  <c r="K21" i="8"/>
  <c r="K11" i="8"/>
  <c r="K15" i="8"/>
  <c r="K17" i="8"/>
  <c r="K18" i="8"/>
  <c r="K24" i="8"/>
  <c r="K16" i="8"/>
  <c r="K8" i="8"/>
  <c r="K16" i="14"/>
  <c r="K8" i="14"/>
  <c r="K7" i="14"/>
  <c r="K15" i="14"/>
  <c r="K22" i="14"/>
  <c r="K12" i="14"/>
  <c r="K11" i="14"/>
  <c r="K6" i="13"/>
  <c r="K12" i="13"/>
  <c r="K1" i="11"/>
  <c r="K11" i="12"/>
  <c r="K1" i="12" s="1"/>
  <c r="K19" i="10"/>
  <c r="K4" i="10"/>
  <c r="K16" i="10"/>
  <c r="K1" i="9"/>
  <c r="K13" i="13"/>
  <c r="K14" i="13"/>
  <c r="G7" i="16"/>
  <c r="K1" i="10" l="1"/>
  <c r="K1" i="8"/>
  <c r="K1" i="14"/>
  <c r="G8" i="16"/>
  <c r="G5" i="16"/>
  <c r="G6" i="16"/>
  <c r="K3" i="13" l="1"/>
  <c r="K1" i="13" s="1"/>
  <c r="G4" i="16"/>
  <c r="G3" i="16" l="1"/>
</calcChain>
</file>

<file path=xl/sharedStrings.xml><?xml version="1.0" encoding="utf-8"?>
<sst xmlns="http://schemas.openxmlformats.org/spreadsheetml/2006/main" count="1758" uniqueCount="878">
  <si>
    <t>№ п/п</t>
  </si>
  <si>
    <t>Критерий</t>
  </si>
  <si>
    <t>Есть/</t>
  </si>
  <si>
    <t>Нет</t>
  </si>
  <si>
    <t>Ссылка на сайт/</t>
  </si>
  <si>
    <t>Сведения</t>
  </si>
  <si>
    <t>Исполнитель со стороны ОС</t>
  </si>
  <si>
    <t>Исполнитель со стороны Минтруда РФ</t>
  </si>
  <si>
    <t>Примечание</t>
  </si>
  <si>
    <r>
      <t>I.</t>
    </r>
    <r>
      <rPr>
        <b/>
        <sz val="7"/>
        <color rgb="FF808080"/>
        <rFont val="Times New Roman"/>
        <family val="1"/>
        <charset val="204"/>
      </rPr>
      <t xml:space="preserve">               </t>
    </r>
    <r>
      <rPr>
        <b/>
        <sz val="10"/>
        <color rgb="FF808080"/>
        <rFont val="Arial"/>
        <family val="2"/>
        <charset val="204"/>
      </rPr>
      <t>Реализация положений о стандарте</t>
    </r>
  </si>
  <si>
    <r>
      <t>·</t>
    </r>
    <r>
      <rPr>
        <sz val="7"/>
        <color rgb="FF808080"/>
        <rFont val="Times New Roman"/>
        <family val="1"/>
        <charset val="204"/>
      </rPr>
      <t xml:space="preserve">       </t>
    </r>
    <r>
      <rPr>
        <sz val="10"/>
        <color rgb="FF808080"/>
        <rFont val="Arial"/>
        <family val="2"/>
        <charset val="204"/>
      </rPr>
      <t> </t>
    </r>
  </si>
  <si>
    <t>Сведения о соответствии положению об ОС Стандарте</t>
  </si>
  <si>
    <r>
      <t>·</t>
    </r>
    <r>
      <rPr>
        <sz val="7"/>
        <color rgb="FF808080"/>
        <rFont val="Times New Roman"/>
        <family val="1"/>
        <charset val="204"/>
      </rPr>
      <t xml:space="preserve">       </t>
    </r>
    <r>
      <rPr>
        <b/>
        <sz val="10"/>
        <color rgb="FF808080"/>
        <rFont val="Arial"/>
        <family val="2"/>
        <charset val="204"/>
      </rPr>
      <t> </t>
    </r>
  </si>
  <si>
    <t>Наличие сведений о соответствии положению об ОС Стандарте</t>
  </si>
  <si>
    <r>
      <t>·</t>
    </r>
    <r>
      <rPr>
        <sz val="7"/>
        <color rgb="FF808080"/>
        <rFont val="Times New Roman"/>
        <family val="1"/>
        <charset val="204"/>
      </rPr>
      <t xml:space="preserve">       </t>
    </r>
    <r>
      <rPr>
        <sz val="10"/>
        <color rgb="FF808080"/>
        <rFont val="Arial"/>
        <family val="2"/>
        <charset val="204"/>
      </rPr>
      <t>Необходимо проверить наличие на сайте</t>
    </r>
  </si>
  <si>
    <t>Реализация основных функций</t>
  </si>
  <si>
    <r>
      <t>2.1.</t>
    </r>
    <r>
      <rPr>
        <sz val="7"/>
        <color rgb="FF808080"/>
        <rFont val="Times New Roman"/>
        <family val="1"/>
        <charset val="204"/>
      </rPr>
      <t xml:space="preserve">         </t>
    </r>
    <r>
      <rPr>
        <sz val="10"/>
        <color rgb="FF808080"/>
        <rFont val="Arial"/>
        <family val="2"/>
        <charset val="204"/>
      </rPr>
      <t> </t>
    </r>
  </si>
  <si>
    <t>Сколько проектов НПА рассмотрено за год</t>
  </si>
  <si>
    <r>
      <t>·</t>
    </r>
    <r>
      <rPr>
        <sz val="7"/>
        <color rgb="FF808080"/>
        <rFont val="Times New Roman"/>
        <family val="1"/>
        <charset val="204"/>
      </rPr>
      <t xml:space="preserve">       </t>
    </r>
    <r>
      <rPr>
        <sz val="10"/>
        <color rgb="FF808080"/>
        <rFont val="Arial"/>
        <family val="2"/>
        <charset val="204"/>
      </rPr>
      <t>Надо проверить наличие на сайте</t>
    </r>
  </si>
  <si>
    <r>
      <t>·</t>
    </r>
    <r>
      <rPr>
        <sz val="7"/>
        <color rgb="FF808080"/>
        <rFont val="Times New Roman"/>
        <family val="1"/>
        <charset val="204"/>
      </rPr>
      <t xml:space="preserve">       </t>
    </r>
    <r>
      <rPr>
        <sz val="10"/>
        <color rgb="FF808080"/>
        <rFont val="Arial"/>
        <family val="2"/>
        <charset val="204"/>
      </rPr>
      <t>Информацию по факту каждого рассмотрения надо выкладывать на сайт (кто будет это делать)?</t>
    </r>
  </si>
  <si>
    <r>
      <t>2.2.</t>
    </r>
    <r>
      <rPr>
        <sz val="7"/>
        <color rgb="FF808080"/>
        <rFont val="Times New Roman"/>
        <family val="1"/>
        <charset val="204"/>
      </rPr>
      <t xml:space="preserve">         </t>
    </r>
    <r>
      <rPr>
        <sz val="10"/>
        <color rgb="FF808080"/>
        <rFont val="Arial"/>
        <family val="2"/>
        <charset val="204"/>
      </rPr>
      <t> </t>
    </r>
  </si>
  <si>
    <t>Перечень рассмотренных НПА</t>
  </si>
  <si>
    <r>
      <t>·</t>
    </r>
    <r>
      <rPr>
        <sz val="7"/>
        <color rgb="FF808080"/>
        <rFont val="Times New Roman"/>
        <family val="1"/>
        <charset val="204"/>
      </rPr>
      <t xml:space="preserve">       </t>
    </r>
    <r>
      <rPr>
        <sz val="10"/>
        <color rgb="FF808080"/>
        <rFont val="Arial"/>
        <family val="2"/>
        <charset val="204"/>
      </rPr>
      <t>Будем выкладывать сами проекты НП?</t>
    </r>
  </si>
  <si>
    <r>
      <t>2.3.</t>
    </r>
    <r>
      <rPr>
        <sz val="7"/>
        <color rgb="FF808080"/>
        <rFont val="Times New Roman"/>
        <family val="1"/>
        <charset val="204"/>
      </rPr>
      <t xml:space="preserve">         </t>
    </r>
    <r>
      <rPr>
        <sz val="10"/>
        <color rgb="FF808080"/>
        <rFont val="Arial"/>
        <family val="2"/>
        <charset val="204"/>
      </rPr>
      <t> </t>
    </r>
  </si>
  <si>
    <t>По какому количеству проектов НПА предложения были приняты полностью или частично</t>
  </si>
  <si>
    <r>
      <t>·</t>
    </r>
    <r>
      <rPr>
        <sz val="7"/>
        <color rgb="FF808080"/>
        <rFont val="Times New Roman"/>
        <family val="1"/>
        <charset val="204"/>
      </rPr>
      <t xml:space="preserve">       </t>
    </r>
    <r>
      <rPr>
        <sz val="10"/>
        <color rgb="FF808080"/>
        <rFont val="Arial"/>
        <family val="2"/>
        <charset val="204"/>
      </rPr>
      <t>Кто будет выкладывать эту информацию?</t>
    </r>
  </si>
  <si>
    <r>
      <t>2.4.</t>
    </r>
    <r>
      <rPr>
        <sz val="7"/>
        <color rgb="FF808080"/>
        <rFont val="Times New Roman"/>
        <family val="1"/>
        <charset val="204"/>
      </rPr>
      <t xml:space="preserve">         </t>
    </r>
    <r>
      <rPr>
        <sz val="10"/>
        <color rgb="FF808080"/>
        <rFont val="Arial"/>
        <family val="2"/>
        <charset val="204"/>
      </rPr>
      <t> </t>
    </r>
  </si>
  <si>
    <t>Есть ли документ, обобщающий практику рассмотрения и корректировки проектов НПА на регулярной основе (год, квартал)</t>
  </si>
  <si>
    <r>
      <t>·</t>
    </r>
    <r>
      <rPr>
        <sz val="7"/>
        <color rgb="FF808080"/>
        <rFont val="Times New Roman"/>
        <family val="1"/>
        <charset val="204"/>
      </rPr>
      <t xml:space="preserve">       </t>
    </r>
    <r>
      <rPr>
        <sz val="10"/>
        <color rgb="FF808080"/>
        <rFont val="Arial"/>
        <family val="2"/>
        <charset val="204"/>
      </rPr>
      <t>Такой документ у нас есть?</t>
    </r>
  </si>
  <si>
    <r>
      <t>·</t>
    </r>
    <r>
      <rPr>
        <sz val="7"/>
        <color rgb="FF808080"/>
        <rFont val="Times New Roman"/>
        <family val="1"/>
        <charset val="204"/>
      </rPr>
      <t xml:space="preserve">       </t>
    </r>
    <r>
      <rPr>
        <sz val="10"/>
        <color rgb="FF808080"/>
        <rFont val="Arial"/>
        <family val="2"/>
        <charset val="204"/>
      </rPr>
      <t>Если нет, будем делать? Если будем, то кто именно будет остветственным?</t>
    </r>
  </si>
  <si>
    <t>Мониторинг качества услуг</t>
  </si>
  <si>
    <r>
      <t>3.1.</t>
    </r>
    <r>
      <rPr>
        <sz val="7"/>
        <color rgb="FF808080"/>
        <rFont val="Times New Roman"/>
        <family val="1"/>
        <charset val="204"/>
      </rPr>
      <t xml:space="preserve">         </t>
    </r>
    <r>
      <rPr>
        <sz val="10"/>
        <color rgb="FF808080"/>
        <rFont val="Arial"/>
        <family val="2"/>
        <charset val="204"/>
      </rPr>
      <t> </t>
    </r>
  </si>
  <si>
    <t>Наличие документа об участии в мониторинге (название, реквизиты)</t>
  </si>
  <si>
    <r>
      <t>·</t>
    </r>
    <r>
      <rPr>
        <sz val="7"/>
        <color rgb="FF808080"/>
        <rFont val="Times New Roman"/>
        <family val="1"/>
        <charset val="204"/>
      </rPr>
      <t xml:space="preserve">       </t>
    </r>
    <r>
      <rPr>
        <sz val="10"/>
        <color rgb="FF808080"/>
        <rFont val="Arial"/>
        <family val="2"/>
        <charset val="204"/>
      </rPr>
      <t>Не очень понимаю, что это! Надо обсуждать</t>
    </r>
  </si>
  <si>
    <r>
      <t>3.2.</t>
    </r>
    <r>
      <rPr>
        <sz val="7"/>
        <color rgb="FF808080"/>
        <rFont val="Times New Roman"/>
        <family val="1"/>
        <charset val="204"/>
      </rPr>
      <t xml:space="preserve">         </t>
    </r>
    <r>
      <rPr>
        <sz val="10"/>
        <color rgb="FF808080"/>
        <rFont val="Arial"/>
        <family val="2"/>
        <charset val="204"/>
      </rPr>
      <t> </t>
    </r>
  </si>
  <si>
    <t>Ссылка в открытом доступе</t>
  </si>
  <si>
    <r>
      <t>·</t>
    </r>
    <r>
      <rPr>
        <sz val="7"/>
        <color rgb="FF808080"/>
        <rFont val="Times New Roman"/>
        <family val="1"/>
        <charset val="204"/>
      </rPr>
      <t xml:space="preserve">       </t>
    </r>
    <r>
      <rPr>
        <sz val="10"/>
        <color rgb="FF808080"/>
        <rFont val="Arial"/>
        <family val="2"/>
        <charset val="204"/>
      </rPr>
      <t>??</t>
    </r>
  </si>
  <si>
    <r>
      <t>4.</t>
    </r>
    <r>
      <rPr>
        <b/>
        <sz val="7"/>
        <color rgb="FF808080"/>
        <rFont val="Times New Roman"/>
        <family val="1"/>
        <charset val="204"/>
      </rPr>
      <t xml:space="preserve">             </t>
    </r>
    <r>
      <rPr>
        <b/>
        <sz val="10"/>
        <color rgb="FF808080"/>
        <rFont val="Arial"/>
        <family val="2"/>
        <charset val="204"/>
      </rPr>
      <t> </t>
    </r>
  </si>
  <si>
    <t>Антикоррупционная деятельность</t>
  </si>
  <si>
    <r>
      <t>4.1.</t>
    </r>
    <r>
      <rPr>
        <sz val="7"/>
        <color rgb="FF808080"/>
        <rFont val="Times New Roman"/>
        <family val="1"/>
        <charset val="204"/>
      </rPr>
      <t xml:space="preserve">         </t>
    </r>
    <r>
      <rPr>
        <sz val="10"/>
        <color rgb="FF808080"/>
        <rFont val="Arial"/>
        <family val="2"/>
        <charset val="204"/>
      </rPr>
      <t> </t>
    </r>
  </si>
  <si>
    <t>Наличие документа об участии в антикоррупционых мероприятиях (название, реквизиты)</t>
  </si>
  <si>
    <r>
      <t>4.2.</t>
    </r>
    <r>
      <rPr>
        <sz val="7"/>
        <color rgb="FF808080"/>
        <rFont val="Times New Roman"/>
        <family val="1"/>
        <charset val="204"/>
      </rPr>
      <t xml:space="preserve">         </t>
    </r>
    <r>
      <rPr>
        <sz val="10"/>
        <color rgb="FF808080"/>
        <rFont val="Arial"/>
        <family val="2"/>
        <charset val="204"/>
      </rPr>
      <t> </t>
    </r>
  </si>
  <si>
    <r>
      <t>4.3.</t>
    </r>
    <r>
      <rPr>
        <sz val="7"/>
        <color rgb="FF808080"/>
        <rFont val="Times New Roman"/>
        <family val="1"/>
        <charset val="204"/>
      </rPr>
      <t xml:space="preserve">         </t>
    </r>
    <r>
      <rPr>
        <sz val="10"/>
        <color rgb="FF808080"/>
        <rFont val="Arial"/>
        <family val="2"/>
        <charset val="204"/>
      </rPr>
      <t> </t>
    </r>
  </si>
  <si>
    <t>Наличие документа об участии в оценке эффективности госзакупок (название,реквизиты)</t>
  </si>
  <si>
    <r>
      <t>4.4.</t>
    </r>
    <r>
      <rPr>
        <sz val="7"/>
        <color rgb="FF808080"/>
        <rFont val="Times New Roman"/>
        <family val="1"/>
        <charset val="204"/>
      </rPr>
      <t xml:space="preserve">         </t>
    </r>
    <r>
      <rPr>
        <sz val="10"/>
        <color rgb="FF808080"/>
        <rFont val="Arial"/>
        <family val="2"/>
        <charset val="204"/>
      </rPr>
      <t> </t>
    </r>
  </si>
  <si>
    <r>
      <t>4.5.</t>
    </r>
    <r>
      <rPr>
        <sz val="7"/>
        <color rgb="FF808080"/>
        <rFont val="Times New Roman"/>
        <family val="1"/>
        <charset val="204"/>
      </rPr>
      <t xml:space="preserve">         </t>
    </r>
    <r>
      <rPr>
        <sz val="10"/>
        <color rgb="FF808080"/>
        <rFont val="Arial"/>
        <family val="2"/>
        <charset val="204"/>
      </rPr>
      <t> </t>
    </r>
  </si>
  <si>
    <t>Наличие документа об участии в кадровой работе (название, реквизиты)</t>
  </si>
  <si>
    <r>
      <t>4.6.</t>
    </r>
    <r>
      <rPr>
        <sz val="7"/>
        <color rgb="FF808080"/>
        <rFont val="Times New Roman"/>
        <family val="1"/>
        <charset val="204"/>
      </rPr>
      <t xml:space="preserve">         </t>
    </r>
    <r>
      <rPr>
        <sz val="10"/>
        <color rgb="FF808080"/>
        <rFont val="Arial"/>
        <family val="2"/>
        <charset val="204"/>
      </rPr>
      <t> </t>
    </r>
  </si>
  <si>
    <r>
      <t>5.</t>
    </r>
    <r>
      <rPr>
        <b/>
        <sz val="7"/>
        <color rgb="FF808080"/>
        <rFont val="Times New Roman"/>
        <family val="1"/>
        <charset val="204"/>
      </rPr>
      <t xml:space="preserve">             </t>
    </r>
    <r>
      <rPr>
        <b/>
        <sz val="10"/>
        <color rgb="FF808080"/>
        <rFont val="Arial"/>
        <family val="2"/>
        <charset val="204"/>
      </rPr>
      <t> </t>
    </r>
  </si>
  <si>
    <t>Кадровая политика</t>
  </si>
  <si>
    <r>
      <t>5.1.</t>
    </r>
    <r>
      <rPr>
        <sz val="7"/>
        <color rgb="FF808080"/>
        <rFont val="Times New Roman"/>
        <family val="1"/>
        <charset val="204"/>
      </rPr>
      <t xml:space="preserve">         </t>
    </r>
    <r>
      <rPr>
        <sz val="10"/>
        <color rgb="FF808080"/>
        <rFont val="Arial"/>
        <family val="2"/>
        <charset val="204"/>
      </rPr>
      <t> </t>
    </r>
  </si>
  <si>
    <t>Сколько членов ОС входит в состав аттестационных комиссий и конкурсных</t>
  </si>
  <si>
    <r>
      <t>·</t>
    </r>
    <r>
      <rPr>
        <sz val="7"/>
        <color rgb="FF808080"/>
        <rFont val="Times New Roman"/>
        <family val="1"/>
        <charset val="204"/>
      </rPr>
      <t xml:space="preserve">       </t>
    </r>
    <r>
      <rPr>
        <sz val="10"/>
        <color rgb="FF808080"/>
        <rFont val="Arial"/>
        <family val="2"/>
        <charset val="204"/>
      </rPr>
      <t>Где взять эту информацию?</t>
    </r>
  </si>
  <si>
    <r>
      <t>5.2.</t>
    </r>
    <r>
      <rPr>
        <sz val="7"/>
        <color rgb="FF808080"/>
        <rFont val="Times New Roman"/>
        <family val="1"/>
        <charset val="204"/>
      </rPr>
      <t xml:space="preserve">         </t>
    </r>
    <r>
      <rPr>
        <sz val="10"/>
        <color rgb="FF808080"/>
        <rFont val="Arial"/>
        <family val="2"/>
        <charset val="204"/>
      </rPr>
      <t> </t>
    </r>
  </si>
  <si>
    <r>
      <t>·</t>
    </r>
    <r>
      <rPr>
        <sz val="7"/>
        <color rgb="FF808080"/>
        <rFont val="Times New Roman"/>
        <family val="1"/>
        <charset val="204"/>
      </rPr>
      <t xml:space="preserve">       </t>
    </r>
    <r>
      <rPr>
        <sz val="10"/>
        <color rgb="FF808080"/>
        <rFont val="Arial"/>
        <family val="2"/>
        <charset val="204"/>
      </rPr>
      <t>???</t>
    </r>
  </si>
  <si>
    <r>
      <t>6.</t>
    </r>
    <r>
      <rPr>
        <b/>
        <sz val="7"/>
        <color rgb="FF808080"/>
        <rFont val="Times New Roman"/>
        <family val="1"/>
        <charset val="204"/>
      </rPr>
      <t xml:space="preserve">             </t>
    </r>
    <r>
      <rPr>
        <b/>
        <sz val="10"/>
        <color rgb="FF808080"/>
        <rFont val="Arial"/>
        <family val="2"/>
        <charset val="204"/>
      </rPr>
      <t> </t>
    </r>
  </si>
  <si>
    <t>Иные вопросы</t>
  </si>
  <si>
    <r>
      <t>6.1.</t>
    </r>
    <r>
      <rPr>
        <sz val="7"/>
        <color rgb="FFFF0000"/>
        <rFont val="Times New Roman"/>
        <family val="1"/>
        <charset val="204"/>
      </rPr>
      <t xml:space="preserve">         </t>
    </r>
    <r>
      <rPr>
        <sz val="10"/>
        <color rgb="FFFF0000"/>
        <rFont val="Arial"/>
        <family val="2"/>
        <charset val="204"/>
      </rPr>
      <t> </t>
    </r>
  </si>
  <si>
    <t>Какие вопросы были рассмотрены</t>
  </si>
  <si>
    <r>
      <t>·</t>
    </r>
    <r>
      <rPr>
        <sz val="7"/>
        <color rgb="FFFF0000"/>
        <rFont val="Times New Roman"/>
        <family val="1"/>
        <charset val="204"/>
      </rPr>
      <t xml:space="preserve">       </t>
    </r>
    <r>
      <rPr>
        <sz val="10"/>
        <color rgb="FFFF0000"/>
        <rFont val="Arial"/>
        <family val="2"/>
        <charset val="204"/>
      </rPr>
      <t> </t>
    </r>
  </si>
  <si>
    <r>
      <t>·</t>
    </r>
    <r>
      <rPr>
        <sz val="7"/>
        <color rgb="FFFF0000"/>
        <rFont val="Times New Roman"/>
        <family val="1"/>
        <charset val="204"/>
      </rPr>
      <t xml:space="preserve">       </t>
    </r>
    <r>
      <rPr>
        <sz val="10"/>
        <color rgb="FFFF0000"/>
        <rFont val="Arial"/>
        <family val="2"/>
        <charset val="204"/>
      </rPr>
      <t>О каких вопросах идет речь?</t>
    </r>
  </si>
  <si>
    <r>
      <t>·</t>
    </r>
    <r>
      <rPr>
        <sz val="7"/>
        <color rgb="FFFF0000"/>
        <rFont val="Times New Roman"/>
        <family val="1"/>
        <charset val="204"/>
      </rPr>
      <t xml:space="preserve">       </t>
    </r>
    <r>
      <rPr>
        <sz val="10"/>
        <color rgb="FFFF0000"/>
        <rFont val="Arial"/>
        <family val="2"/>
        <charset val="204"/>
      </rPr>
      <t>Что именно тут должно быт?</t>
    </r>
  </si>
  <si>
    <r>
      <t>6.2.</t>
    </r>
    <r>
      <rPr>
        <sz val="7"/>
        <color rgb="FFFF0000"/>
        <rFont val="Times New Roman"/>
        <family val="1"/>
        <charset val="204"/>
      </rPr>
      <t xml:space="preserve">         </t>
    </r>
    <r>
      <rPr>
        <sz val="10"/>
        <color rgb="FFFF0000"/>
        <rFont val="Arial"/>
        <family val="2"/>
        <charset val="204"/>
      </rPr>
      <t> </t>
    </r>
  </si>
  <si>
    <t>Ссылки в открытом доступе</t>
  </si>
  <si>
    <r>
      <t>·</t>
    </r>
    <r>
      <rPr>
        <sz val="7"/>
        <color rgb="FFFF0000"/>
        <rFont val="Times New Roman"/>
        <family val="1"/>
        <charset val="204"/>
      </rPr>
      <t xml:space="preserve">       </t>
    </r>
    <r>
      <rPr>
        <sz val="10"/>
        <color rgb="FFFF0000"/>
        <rFont val="Arial"/>
        <family val="2"/>
        <charset val="204"/>
      </rPr>
      <t>Какие именно ссылки тут надо разместить?</t>
    </r>
  </si>
  <si>
    <r>
      <t>7.</t>
    </r>
    <r>
      <rPr>
        <b/>
        <sz val="7"/>
        <color rgb="FF808080"/>
        <rFont val="Times New Roman"/>
        <family val="1"/>
        <charset val="204"/>
      </rPr>
      <t xml:space="preserve">             </t>
    </r>
    <r>
      <rPr>
        <b/>
        <sz val="10"/>
        <color rgb="FF808080"/>
        <rFont val="Arial"/>
        <family val="2"/>
        <charset val="204"/>
      </rPr>
      <t> </t>
    </r>
  </si>
  <si>
    <t>Участие в планировании и отчётности ФОИВ</t>
  </si>
  <si>
    <r>
      <t>7.1.</t>
    </r>
    <r>
      <rPr>
        <sz val="7"/>
        <color rgb="FF808080"/>
        <rFont val="Times New Roman"/>
        <family val="1"/>
        <charset val="204"/>
      </rPr>
      <t xml:space="preserve">         </t>
    </r>
    <r>
      <rPr>
        <sz val="10"/>
        <color rgb="FF808080"/>
        <rFont val="Arial"/>
        <family val="2"/>
        <charset val="204"/>
      </rPr>
      <t> </t>
    </r>
  </si>
  <si>
    <t>Был рассмотрен план?</t>
  </si>
  <si>
    <r>
      <t>·</t>
    </r>
    <r>
      <rPr>
        <sz val="7"/>
        <color rgb="FF808080"/>
        <rFont val="Times New Roman"/>
        <family val="1"/>
        <charset val="204"/>
      </rPr>
      <t xml:space="preserve">       </t>
    </r>
    <r>
      <rPr>
        <sz val="10"/>
        <color rgb="FF808080"/>
        <rFont val="Arial"/>
        <family val="2"/>
        <charset val="204"/>
      </rPr>
      <t>Надо проверить есть ли на сайте планы за все последние годы</t>
    </r>
  </si>
  <si>
    <r>
      <t>·</t>
    </r>
    <r>
      <rPr>
        <sz val="7"/>
        <color rgb="FF808080"/>
        <rFont val="Times New Roman"/>
        <family val="1"/>
        <charset val="204"/>
      </rPr>
      <t xml:space="preserve">       </t>
    </r>
    <r>
      <rPr>
        <sz val="10"/>
        <color rgb="FF808080"/>
        <rFont val="Arial"/>
        <family val="2"/>
        <charset val="204"/>
      </rPr>
      <t>Недостающие планы и информацию по их выполнению выложить</t>
    </r>
  </si>
  <si>
    <r>
      <t>7.2.</t>
    </r>
    <r>
      <rPr>
        <sz val="7"/>
        <color rgb="FF808080"/>
        <rFont val="Times New Roman"/>
        <family val="1"/>
        <charset val="204"/>
      </rPr>
      <t xml:space="preserve">         </t>
    </r>
    <r>
      <rPr>
        <sz val="10"/>
        <color rgb="FF808080"/>
        <rFont val="Arial"/>
        <family val="2"/>
        <charset val="204"/>
      </rPr>
      <t> </t>
    </r>
  </si>
  <si>
    <t>Были направлены предложения по его совершенствованию?</t>
  </si>
  <si>
    <r>
      <t>·</t>
    </r>
    <r>
      <rPr>
        <sz val="7"/>
        <color rgb="FF808080"/>
        <rFont val="Times New Roman"/>
        <family val="1"/>
        <charset val="204"/>
      </rPr>
      <t xml:space="preserve">       </t>
    </r>
    <r>
      <rPr>
        <sz val="10"/>
        <color rgb="FF808080"/>
        <rFont val="Arial"/>
        <family val="2"/>
        <charset val="204"/>
      </rPr>
      <t>Надо обсудить форму реализации</t>
    </r>
  </si>
  <si>
    <r>
      <t>7.3.</t>
    </r>
    <r>
      <rPr>
        <sz val="7"/>
        <color rgb="FF808080"/>
        <rFont val="Times New Roman"/>
        <family val="1"/>
        <charset val="204"/>
      </rPr>
      <t xml:space="preserve">         </t>
    </r>
    <r>
      <rPr>
        <sz val="10"/>
        <color rgb="FF808080"/>
        <rFont val="Arial"/>
        <family val="2"/>
        <charset val="204"/>
      </rPr>
      <t> </t>
    </r>
  </si>
  <si>
    <t>Были приняты предложения?</t>
  </si>
  <si>
    <r>
      <t>8.</t>
    </r>
    <r>
      <rPr>
        <b/>
        <sz val="7"/>
        <color rgb="FF808080"/>
        <rFont val="Times New Roman"/>
        <family val="1"/>
        <charset val="204"/>
      </rPr>
      <t xml:space="preserve">             </t>
    </r>
    <r>
      <rPr>
        <b/>
        <sz val="10"/>
        <color rgb="FF808080"/>
        <rFont val="Arial"/>
        <family val="2"/>
        <charset val="204"/>
      </rPr>
      <t> </t>
    </r>
  </si>
  <si>
    <t>Участие в контрольной деятельности</t>
  </si>
  <si>
    <r>
      <t>8.1.</t>
    </r>
    <r>
      <rPr>
        <sz val="7"/>
        <color rgb="FF808080"/>
        <rFont val="Times New Roman"/>
        <family val="1"/>
        <charset val="204"/>
      </rPr>
      <t xml:space="preserve">         </t>
    </r>
    <r>
      <rPr>
        <sz val="10"/>
        <color rgb="FF808080"/>
        <rFont val="Arial"/>
        <family val="2"/>
        <charset val="204"/>
      </rPr>
      <t> </t>
    </r>
  </si>
  <si>
    <t>ОС принял участие в подготовке доклада о результатах контрольной деятельности?</t>
  </si>
  <si>
    <r>
      <t>8.2.</t>
    </r>
    <r>
      <rPr>
        <sz val="7"/>
        <color rgb="FF808080"/>
        <rFont val="Times New Roman"/>
        <family val="1"/>
        <charset val="204"/>
      </rPr>
      <t xml:space="preserve">         </t>
    </r>
    <r>
      <rPr>
        <sz val="10"/>
        <color rgb="FF808080"/>
        <rFont val="Arial"/>
        <family val="2"/>
        <charset val="204"/>
      </rPr>
      <t> </t>
    </r>
  </si>
  <si>
    <t>Ссылка на доклад в открытом доступе.</t>
  </si>
  <si>
    <r>
      <t>9.</t>
    </r>
    <r>
      <rPr>
        <b/>
        <sz val="7"/>
        <color rgb="FF808080"/>
        <rFont val="Times New Roman"/>
        <family val="1"/>
        <charset val="204"/>
      </rPr>
      <t xml:space="preserve">             </t>
    </r>
    <r>
      <rPr>
        <b/>
        <sz val="10"/>
        <color rgb="FF808080"/>
        <rFont val="Arial"/>
        <family val="2"/>
        <charset val="204"/>
      </rPr>
      <t> </t>
    </r>
  </si>
  <si>
    <t>Публичное обсуждение Концепции открытости</t>
  </si>
  <si>
    <r>
      <t>9.1.</t>
    </r>
    <r>
      <rPr>
        <sz val="7"/>
        <color rgb="FF808080"/>
        <rFont val="Times New Roman"/>
        <family val="1"/>
        <charset val="204"/>
      </rPr>
      <t xml:space="preserve">         </t>
    </r>
    <r>
      <rPr>
        <sz val="10"/>
        <color rgb="FF808080"/>
        <rFont val="Arial"/>
        <family val="2"/>
        <charset val="204"/>
      </rPr>
      <t> </t>
    </r>
  </si>
  <si>
    <t>В рамках какого мероприятия было проведено обсуждение?</t>
  </si>
  <si>
    <r>
      <t>9.2.</t>
    </r>
    <r>
      <rPr>
        <sz val="7"/>
        <color rgb="FF808080"/>
        <rFont val="Times New Roman"/>
        <family val="1"/>
        <charset val="204"/>
      </rPr>
      <t xml:space="preserve">         </t>
    </r>
    <r>
      <rPr>
        <sz val="10"/>
        <color rgb="FF808080"/>
        <rFont val="Arial"/>
        <family val="2"/>
        <charset val="204"/>
      </rPr>
      <t> </t>
    </r>
  </si>
  <si>
    <t>Ссылка на результаты обсуждения в открытом доступе.</t>
  </si>
  <si>
    <r>
      <t>10.</t>
    </r>
    <r>
      <rPr>
        <b/>
        <sz val="7"/>
        <color rgb="FF808080"/>
        <rFont val="Times New Roman"/>
        <family val="1"/>
        <charset val="204"/>
      </rPr>
      <t xml:space="preserve">          </t>
    </r>
    <r>
      <rPr>
        <b/>
        <sz val="10"/>
        <color rgb="FF808080"/>
        <rFont val="Arial"/>
        <family val="2"/>
        <charset val="204"/>
      </rPr>
      <t> </t>
    </r>
  </si>
  <si>
    <t>Слушания по приоритетным направлениям</t>
  </si>
  <si>
    <r>
      <t>10.1.</t>
    </r>
    <r>
      <rPr>
        <sz val="7"/>
        <color rgb="FF808080"/>
        <rFont val="Times New Roman"/>
        <family val="1"/>
        <charset val="204"/>
      </rPr>
      <t xml:space="preserve">      </t>
    </r>
    <r>
      <rPr>
        <sz val="10"/>
        <color rgb="FF808080"/>
        <rFont val="Arial"/>
        <family val="2"/>
        <charset val="204"/>
      </rPr>
      <t> </t>
    </r>
  </si>
  <si>
    <t>Сколько было проведено слушаний?</t>
  </si>
  <si>
    <r>
      <t>10.2.</t>
    </r>
    <r>
      <rPr>
        <sz val="7"/>
        <color rgb="FF808080"/>
        <rFont val="Times New Roman"/>
        <family val="1"/>
        <charset val="204"/>
      </rPr>
      <t xml:space="preserve">      </t>
    </r>
    <r>
      <rPr>
        <sz val="10"/>
        <color rgb="FF808080"/>
        <rFont val="Arial"/>
        <family val="2"/>
        <charset val="204"/>
      </rPr>
      <t> </t>
    </r>
  </si>
  <si>
    <t>Перечень слушаний</t>
  </si>
  <si>
    <r>
      <t>10.3.</t>
    </r>
    <r>
      <rPr>
        <sz val="7"/>
        <color rgb="FF808080"/>
        <rFont val="Times New Roman"/>
        <family val="1"/>
        <charset val="204"/>
      </rPr>
      <t xml:space="preserve">      </t>
    </r>
    <r>
      <rPr>
        <sz val="10"/>
        <color rgb="FF808080"/>
        <rFont val="Arial"/>
        <family val="2"/>
        <charset val="204"/>
      </rPr>
      <t> </t>
    </r>
  </si>
  <si>
    <t>Ссылки на результаты обсуждений в открытом доступе</t>
  </si>
  <si>
    <r>
      <t>11.</t>
    </r>
    <r>
      <rPr>
        <b/>
        <sz val="7"/>
        <color rgb="FF808080"/>
        <rFont val="Times New Roman"/>
        <family val="1"/>
        <charset val="204"/>
      </rPr>
      <t xml:space="preserve">          </t>
    </r>
    <r>
      <rPr>
        <b/>
        <sz val="10"/>
        <color rgb="FF808080"/>
        <rFont val="Arial"/>
        <family val="2"/>
        <charset val="204"/>
      </rPr>
      <t> </t>
    </r>
  </si>
  <si>
    <t>Контроль требований по этике и конфликтов интересов</t>
  </si>
  <si>
    <r>
      <t>11.1.</t>
    </r>
    <r>
      <rPr>
        <sz val="7"/>
        <color rgb="FF808080"/>
        <rFont val="Times New Roman"/>
        <family val="1"/>
        <charset val="204"/>
      </rPr>
      <t xml:space="preserve">      </t>
    </r>
    <r>
      <rPr>
        <sz val="10"/>
        <color rgb="FF808080"/>
        <rFont val="Arial"/>
        <family val="2"/>
        <charset val="204"/>
      </rPr>
      <t> </t>
    </r>
  </si>
  <si>
    <t>Сколько было поведено заседаний комиссий по соблюдению требований к служебному поведению и урегулированию конфликта интересов с участием членов ОС?</t>
  </si>
  <si>
    <r>
      <t>11.2.</t>
    </r>
    <r>
      <rPr>
        <sz val="7"/>
        <color rgb="FF808080"/>
        <rFont val="Times New Roman"/>
        <family val="1"/>
        <charset val="204"/>
      </rPr>
      <t xml:space="preserve">      </t>
    </r>
    <r>
      <rPr>
        <sz val="10"/>
        <color rgb="FF808080"/>
        <rFont val="Arial"/>
        <family val="2"/>
        <charset val="204"/>
      </rPr>
      <t> </t>
    </r>
  </si>
  <si>
    <t>По иным органам: Был факт участия?</t>
  </si>
  <si>
    <r>
      <t>11.3.</t>
    </r>
    <r>
      <rPr>
        <sz val="7"/>
        <color rgb="FF808080"/>
        <rFont val="Times New Roman"/>
        <family val="1"/>
        <charset val="204"/>
      </rPr>
      <t xml:space="preserve">      </t>
    </r>
    <r>
      <rPr>
        <sz val="10"/>
        <color rgb="FF808080"/>
        <rFont val="Arial"/>
        <family val="2"/>
        <charset val="204"/>
      </rPr>
      <t> </t>
    </r>
  </si>
  <si>
    <t>По иным органам: перечень мероприятий</t>
  </si>
  <si>
    <r>
      <t>12.</t>
    </r>
    <r>
      <rPr>
        <b/>
        <sz val="7"/>
        <color rgb="FF808080"/>
        <rFont val="Times New Roman"/>
        <family val="1"/>
        <charset val="204"/>
      </rPr>
      <t xml:space="preserve">          </t>
    </r>
    <r>
      <rPr>
        <b/>
        <sz val="10"/>
        <color rgb="FF808080"/>
        <rFont val="Arial"/>
        <family val="2"/>
        <charset val="204"/>
      </rPr>
      <t> </t>
    </r>
  </si>
  <si>
    <t>Реализация Концепции открытости</t>
  </si>
  <si>
    <r>
      <t>12.1.</t>
    </r>
    <r>
      <rPr>
        <sz val="7"/>
        <color rgb="FF808080"/>
        <rFont val="Times New Roman"/>
        <family val="1"/>
        <charset val="204"/>
      </rPr>
      <t xml:space="preserve">      </t>
    </r>
    <r>
      <rPr>
        <sz val="10"/>
        <color rgb="FF808080"/>
        <rFont val="Arial"/>
        <family val="2"/>
        <charset val="204"/>
      </rPr>
      <t> </t>
    </r>
  </si>
  <si>
    <t>участвовать в разработке ведомственных планов по реализации Концепции открытости федеральных органов исполнительной власти</t>
  </si>
  <si>
    <r>
      <t>·</t>
    </r>
    <r>
      <rPr>
        <sz val="7"/>
        <color rgb="FF808080"/>
        <rFont val="Times New Roman"/>
        <family val="1"/>
        <charset val="204"/>
      </rPr>
      <t xml:space="preserve">       </t>
    </r>
    <r>
      <rPr>
        <sz val="10"/>
        <color rgb="FF808080"/>
        <rFont val="Arial"/>
        <family val="2"/>
        <charset val="204"/>
      </rPr>
      <t>Надо обсуждать реализацию</t>
    </r>
  </si>
  <si>
    <r>
      <t>12.2.</t>
    </r>
    <r>
      <rPr>
        <sz val="7"/>
        <color rgb="FF808080"/>
        <rFont val="Times New Roman"/>
        <family val="1"/>
        <charset val="204"/>
      </rPr>
      <t xml:space="preserve">      </t>
    </r>
    <r>
      <rPr>
        <sz val="10"/>
        <color rgb="FF808080"/>
        <rFont val="Arial"/>
        <family val="2"/>
        <charset val="204"/>
      </rPr>
      <t> </t>
    </r>
  </si>
  <si>
    <r>
      <t>12.3.</t>
    </r>
    <r>
      <rPr>
        <sz val="7"/>
        <color rgb="FF808080"/>
        <rFont val="Times New Roman"/>
        <family val="1"/>
        <charset val="204"/>
      </rPr>
      <t xml:space="preserve">      </t>
    </r>
    <r>
      <rPr>
        <sz val="10"/>
        <color rgb="FF808080"/>
        <rFont val="Arial"/>
        <family val="2"/>
        <charset val="204"/>
      </rPr>
      <t> </t>
    </r>
  </si>
  <si>
    <t>утверждать результаты общественных обсуждений, решений и отчетов ФОИВ по итогам общественной экспертизы нормативных правовых актов</t>
  </si>
  <si>
    <r>
      <t>12.4.</t>
    </r>
    <r>
      <rPr>
        <sz val="7"/>
        <color rgb="FF808080"/>
        <rFont val="Times New Roman"/>
        <family val="1"/>
        <charset val="204"/>
      </rPr>
      <t xml:space="preserve">      </t>
    </r>
    <r>
      <rPr>
        <sz val="10"/>
        <color rgb="FF808080"/>
        <rFont val="Arial"/>
        <family val="2"/>
        <charset val="204"/>
      </rPr>
      <t> </t>
    </r>
  </si>
  <si>
    <t>осуществлять мониторинг публичной декларации руководителя ФОИВ и (или) публичного плана деятельности ФОИВ, а также один раз в полгода принимать отчет о ходе реализации данного плана - сколько принято отчетов</t>
  </si>
  <si>
    <r>
      <t>12.5.</t>
    </r>
    <r>
      <rPr>
        <sz val="7"/>
        <color rgb="FF808080"/>
        <rFont val="Times New Roman"/>
        <family val="1"/>
        <charset val="204"/>
      </rPr>
      <t xml:space="preserve">      </t>
    </r>
    <r>
      <rPr>
        <sz val="10"/>
        <color rgb="FF808080"/>
        <rFont val="Arial"/>
        <family val="2"/>
        <charset val="204"/>
      </rPr>
      <t> </t>
    </r>
  </si>
  <si>
    <t>осуществлять мониторинг публичной декларации руководителя ФОИВ и (или) публичного плана деятельности ФОИВ, а также один раз в полгода принимать отчет о ходе реализации данного плана: ссылки на отчеты в открытом доступе</t>
  </si>
  <si>
    <r>
      <t>12.6.</t>
    </r>
    <r>
      <rPr>
        <sz val="7"/>
        <color rgb="FF808080"/>
        <rFont val="Times New Roman"/>
        <family val="1"/>
        <charset val="204"/>
      </rPr>
      <t xml:space="preserve">      </t>
    </r>
    <r>
      <rPr>
        <sz val="10"/>
        <color rgb="FF808080"/>
        <rFont val="Arial"/>
        <family val="2"/>
        <charset val="204"/>
      </rPr>
      <t> </t>
    </r>
  </si>
  <si>
    <t>участвовать в подготовке экспертного содоклада в отношении итогового (о результатах и основных направлениях деятельности ФОИВ за отчетный год) доклада ФОИВ подготовлен ли содоклад</t>
  </si>
  <si>
    <r>
      <t>12.7.</t>
    </r>
    <r>
      <rPr>
        <sz val="7"/>
        <color rgb="FF808080"/>
        <rFont val="Times New Roman"/>
        <family val="1"/>
        <charset val="204"/>
      </rPr>
      <t xml:space="preserve">      </t>
    </r>
    <r>
      <rPr>
        <sz val="10"/>
        <color rgb="FF808080"/>
        <rFont val="Arial"/>
        <family val="2"/>
        <charset val="204"/>
      </rPr>
      <t> </t>
    </r>
  </si>
  <si>
    <t>участвовать в подготовке экспертного содоклада в отношении итогового (о результатах и основных направлениях деятельности федерального органа исполнительной власти за отчетный год) доклада ФОИВ: ссылки на содоклад в открытом доступе</t>
  </si>
  <si>
    <r>
      <t>12.8.</t>
    </r>
    <r>
      <rPr>
        <sz val="7"/>
        <color rgb="FF808080"/>
        <rFont val="Times New Roman"/>
        <family val="1"/>
        <charset val="204"/>
      </rPr>
      <t xml:space="preserve">      </t>
    </r>
    <r>
      <rPr>
        <sz val="10"/>
        <color rgb="FF808080"/>
        <rFont val="Arial"/>
        <family val="2"/>
        <charset val="204"/>
      </rPr>
      <t> </t>
    </r>
  </si>
  <si>
    <t>осуществлять выборочный анализ качества ответов ФОИВ на обращения граждан: подготовлен ли отчет по результатам анализа</t>
  </si>
  <si>
    <r>
      <t>12.9.</t>
    </r>
    <r>
      <rPr>
        <sz val="7"/>
        <color rgb="FF808080"/>
        <rFont val="Times New Roman"/>
        <family val="1"/>
        <charset val="204"/>
      </rPr>
      <t xml:space="preserve">      </t>
    </r>
    <r>
      <rPr>
        <sz val="10"/>
        <color rgb="FF808080"/>
        <rFont val="Arial"/>
        <family val="2"/>
        <charset val="204"/>
      </rPr>
      <t> </t>
    </r>
  </si>
  <si>
    <t>осуществлять выборочный анализ качества ответов ФОИВ на обращения граждан: ссылки на отчет в открытом доступе</t>
  </si>
  <si>
    <r>
      <t>12.10.</t>
    </r>
    <r>
      <rPr>
        <sz val="7"/>
        <color rgb="FF808080"/>
        <rFont val="Times New Roman"/>
        <family val="1"/>
        <charset val="204"/>
      </rPr>
      <t xml:space="preserve">   </t>
    </r>
    <r>
      <rPr>
        <sz val="10"/>
        <color rgb="FF808080"/>
        <rFont val="Arial"/>
        <family val="2"/>
        <charset val="204"/>
      </rPr>
      <t> </t>
    </r>
  </si>
  <si>
    <t>утверждать основные мероприятия (операционные планы) ФОИВ по выполнению намеченных приоритетных мероприятий и (или) достижению установленных конечных результатов: был ли факт утверждения</t>
  </si>
  <si>
    <r>
      <t>12.11.</t>
    </r>
    <r>
      <rPr>
        <sz val="7"/>
        <color rgb="FF808080"/>
        <rFont val="Times New Roman"/>
        <family val="1"/>
        <charset val="204"/>
      </rPr>
      <t xml:space="preserve">   </t>
    </r>
    <r>
      <rPr>
        <sz val="10"/>
        <color rgb="FF808080"/>
        <rFont val="Arial"/>
        <family val="2"/>
        <charset val="204"/>
      </rPr>
      <t> </t>
    </r>
  </si>
  <si>
    <t>утверждать основные мероприятия (операционные планы) ФОИВ по выполнению намеченных приоритетных мероприятий и (или) достижению установленных конечных результатов: ссылки на документ об утверждении в открытом доступе</t>
  </si>
  <si>
    <r>
      <t>13.</t>
    </r>
    <r>
      <rPr>
        <b/>
        <sz val="7"/>
        <color rgb="FF808080"/>
        <rFont val="Times New Roman"/>
        <family val="1"/>
        <charset val="204"/>
      </rPr>
      <t xml:space="preserve">          </t>
    </r>
    <r>
      <rPr>
        <b/>
        <sz val="10"/>
        <color rgb="FF808080"/>
        <rFont val="Arial"/>
        <family val="2"/>
        <charset val="204"/>
      </rPr>
      <t> </t>
    </r>
  </si>
  <si>
    <t>Взаимодействие со СМИ</t>
  </si>
  <si>
    <r>
      <t>13.1.</t>
    </r>
    <r>
      <rPr>
        <sz val="7"/>
        <color rgb="FF808080"/>
        <rFont val="Times New Roman"/>
        <family val="1"/>
        <charset val="204"/>
      </rPr>
      <t xml:space="preserve">      </t>
    </r>
    <r>
      <rPr>
        <sz val="10"/>
        <color rgb="FF808080"/>
        <rFont val="Arial"/>
        <family val="2"/>
        <charset val="204"/>
      </rPr>
      <t> </t>
    </r>
  </si>
  <si>
    <t>Перечислите основные проблемные публикации, инициированные ОС (Федеральные СМИ - 2 балла)</t>
  </si>
  <si>
    <r>
      <t>·</t>
    </r>
    <r>
      <rPr>
        <sz val="7"/>
        <color rgb="FF808080"/>
        <rFont val="Times New Roman"/>
        <family val="1"/>
        <charset val="204"/>
      </rPr>
      <t xml:space="preserve">       </t>
    </r>
    <r>
      <rPr>
        <sz val="10"/>
        <color rgb="FF808080"/>
        <rFont val="Arial"/>
        <family val="2"/>
        <charset val="204"/>
      </rPr>
      <t>Члены ОС должны сообщать куратору со стороны ОС о всех публикациях, где они выступали, как члены ОС, но надо обсудить вопрос согласования таких выступлений от имени ОС</t>
    </r>
  </si>
  <si>
    <r>
      <t>·</t>
    </r>
    <r>
      <rPr>
        <sz val="7"/>
        <color rgb="FF808080"/>
        <rFont val="Times New Roman"/>
        <family val="1"/>
        <charset val="204"/>
      </rPr>
      <t xml:space="preserve">       </t>
    </r>
    <r>
      <rPr>
        <sz val="10"/>
        <color rgb="FF808080"/>
        <rFont val="Arial"/>
        <family val="2"/>
        <charset val="204"/>
      </rPr>
      <t>Каждый раз надо на нашем сайте дублировать информацию или давать ссылку на публикацию</t>
    </r>
  </si>
  <si>
    <r>
      <t>14.</t>
    </r>
    <r>
      <rPr>
        <b/>
        <sz val="7"/>
        <color rgb="FF808080"/>
        <rFont val="Times New Roman"/>
        <family val="1"/>
        <charset val="204"/>
      </rPr>
      <t xml:space="preserve">          </t>
    </r>
    <r>
      <rPr>
        <b/>
        <sz val="10"/>
        <color rgb="FF808080"/>
        <rFont val="Arial"/>
        <family val="2"/>
        <charset val="204"/>
      </rPr>
      <t> </t>
    </r>
  </si>
  <si>
    <t>Внимание руководителя ФОИВ</t>
  </si>
  <si>
    <r>
      <t>14.1.</t>
    </r>
    <r>
      <rPr>
        <sz val="7"/>
        <color rgb="FF808080"/>
        <rFont val="Times New Roman"/>
        <family val="1"/>
        <charset val="204"/>
      </rPr>
      <t xml:space="preserve">      </t>
    </r>
    <r>
      <rPr>
        <sz val="10"/>
        <color rgb="FF808080"/>
        <rFont val="Arial"/>
        <family val="2"/>
        <charset val="204"/>
      </rPr>
      <t> </t>
    </r>
  </si>
  <si>
    <t>Сколько раз руководитель ФОИВа участвовал в заседаниях ОС?</t>
  </si>
  <si>
    <r>
      <t>·</t>
    </r>
    <r>
      <rPr>
        <sz val="7"/>
        <color rgb="FF808080"/>
        <rFont val="Times New Roman"/>
        <family val="1"/>
        <charset val="204"/>
      </rPr>
      <t xml:space="preserve">       </t>
    </r>
    <r>
      <rPr>
        <sz val="10"/>
        <color rgb="FF808080"/>
        <rFont val="Arial"/>
        <family val="2"/>
        <charset val="204"/>
      </rPr>
      <t>Надо просить Министра участвовать, как можно больше, но, видимо, не менее 6 раз в год</t>
    </r>
  </si>
  <si>
    <r>
      <t>15.</t>
    </r>
    <r>
      <rPr>
        <b/>
        <sz val="7"/>
        <color rgb="FF808080"/>
        <rFont val="Times New Roman"/>
        <family val="1"/>
        <charset val="204"/>
      </rPr>
      <t xml:space="preserve">          </t>
    </r>
    <r>
      <rPr>
        <b/>
        <sz val="10"/>
        <color rgb="FF808080"/>
        <rFont val="Arial"/>
        <family val="2"/>
        <charset val="204"/>
      </rPr>
      <t> </t>
    </r>
  </si>
  <si>
    <t>Функциональная инфраструктура</t>
  </si>
  <si>
    <r>
      <t>15.1.</t>
    </r>
    <r>
      <rPr>
        <sz val="7"/>
        <color rgb="FF808080"/>
        <rFont val="Times New Roman"/>
        <family val="1"/>
        <charset val="204"/>
      </rPr>
      <t xml:space="preserve">      </t>
    </r>
    <r>
      <rPr>
        <sz val="10"/>
        <color rgb="FF808080"/>
        <rFont val="Arial"/>
        <family val="2"/>
        <charset val="204"/>
      </rPr>
      <t> </t>
    </r>
  </si>
  <si>
    <t>Создавались ли комиссии и рабочие группы? Сколько? Перечень?</t>
  </si>
  <si>
    <r>
      <t>·</t>
    </r>
    <r>
      <rPr>
        <sz val="7"/>
        <color rgb="FF808080"/>
        <rFont val="Times New Roman"/>
        <family val="1"/>
        <charset val="204"/>
      </rPr>
      <t xml:space="preserve">       </t>
    </r>
    <r>
      <rPr>
        <sz val="10"/>
        <color rgb="FF808080"/>
        <rFont val="Arial"/>
        <family val="2"/>
        <charset val="204"/>
      </rPr>
      <t>Раскрыть структуру ОС, состав комиссий на сайте ОС</t>
    </r>
  </si>
  <si>
    <r>
      <t>15.2.</t>
    </r>
    <r>
      <rPr>
        <sz val="7"/>
        <color rgb="FF808080"/>
        <rFont val="Times New Roman"/>
        <family val="1"/>
        <charset val="204"/>
      </rPr>
      <t xml:space="preserve">      </t>
    </r>
    <r>
      <rPr>
        <sz val="10"/>
        <color rgb="FF808080"/>
        <rFont val="Arial"/>
        <family val="2"/>
        <charset val="204"/>
      </rPr>
      <t> </t>
    </r>
  </si>
  <si>
    <t>Наличие перечня рабочих групп и комиссий в открытом доступе (ссылка)</t>
  </si>
  <si>
    <r>
      <t>15.3.</t>
    </r>
    <r>
      <rPr>
        <sz val="7"/>
        <color rgb="FF808080"/>
        <rFont val="Times New Roman"/>
        <family val="1"/>
        <charset val="204"/>
      </rPr>
      <t xml:space="preserve">      </t>
    </r>
    <r>
      <rPr>
        <sz val="10"/>
        <color rgb="FF808080"/>
        <rFont val="Arial"/>
        <family val="2"/>
        <charset val="204"/>
      </rPr>
      <t> </t>
    </r>
  </si>
  <si>
    <t>Наличие протоколов заседаний рабочих групп и комиссий в открытом доступе (ссылка)</t>
  </si>
  <si>
    <r>
      <t>·</t>
    </r>
    <r>
      <rPr>
        <sz val="7"/>
        <color rgb="FF808080"/>
        <rFont val="Times New Roman"/>
        <family val="1"/>
        <charset val="204"/>
      </rPr>
      <t xml:space="preserve">       </t>
    </r>
    <r>
      <rPr>
        <sz val="10"/>
        <color rgb="FF808080"/>
        <rFont val="Arial"/>
        <family val="2"/>
        <charset val="204"/>
      </rPr>
      <t>Начать публиковать все протоколы (с возможным изъятием информации) на сайте ОС</t>
    </r>
  </si>
  <si>
    <r>
      <t>16.</t>
    </r>
    <r>
      <rPr>
        <b/>
        <sz val="7"/>
        <color rgb="FF808080"/>
        <rFont val="Times New Roman"/>
        <family val="1"/>
        <charset val="204"/>
      </rPr>
      <t xml:space="preserve">          </t>
    </r>
    <r>
      <rPr>
        <b/>
        <sz val="10"/>
        <color rgb="FF808080"/>
        <rFont val="Arial"/>
        <family val="2"/>
        <charset val="204"/>
      </rPr>
      <t> </t>
    </r>
  </si>
  <si>
    <t>Взаимодействие с гражданами и объединениями</t>
  </si>
  <si>
    <r>
      <t>16.1.</t>
    </r>
    <r>
      <rPr>
        <sz val="7"/>
        <color rgb="FF808080"/>
        <rFont val="Times New Roman"/>
        <family val="1"/>
        <charset val="204"/>
      </rPr>
      <t xml:space="preserve">      </t>
    </r>
    <r>
      <rPr>
        <sz val="10"/>
        <color rgb="FF808080"/>
        <rFont val="Arial"/>
        <family val="2"/>
        <charset val="204"/>
      </rPr>
      <t> </t>
    </r>
  </si>
  <si>
    <t>С какими общественными объединениями регулярно взаимодействует ОС? Указать количество</t>
  </si>
  <si>
    <r>
      <t>·</t>
    </r>
    <r>
      <rPr>
        <sz val="7"/>
        <color rgb="FF808080"/>
        <rFont val="Times New Roman"/>
        <family val="1"/>
        <charset val="204"/>
      </rPr>
      <t xml:space="preserve">       </t>
    </r>
    <r>
      <rPr>
        <sz val="10"/>
        <color rgb="FF808080"/>
        <rFont val="Arial"/>
        <family val="2"/>
        <charset val="204"/>
      </rPr>
      <t>Как часто будем ее обновлять</t>
    </r>
  </si>
  <si>
    <r>
      <t>17.</t>
    </r>
    <r>
      <rPr>
        <b/>
        <sz val="7"/>
        <color rgb="FF808080"/>
        <rFont val="Times New Roman"/>
        <family val="1"/>
        <charset val="204"/>
      </rPr>
      <t xml:space="preserve">          </t>
    </r>
    <r>
      <rPr>
        <b/>
        <sz val="10"/>
        <color rgb="FF808080"/>
        <rFont val="Arial"/>
        <family val="2"/>
        <charset val="204"/>
      </rPr>
      <t> </t>
    </r>
  </si>
  <si>
    <t>Взаимодействие с экспертным сообществом</t>
  </si>
  <si>
    <r>
      <t>17.1.</t>
    </r>
    <r>
      <rPr>
        <sz val="7"/>
        <color rgb="FF808080"/>
        <rFont val="Times New Roman"/>
        <family val="1"/>
        <charset val="204"/>
      </rPr>
      <t xml:space="preserve">      </t>
    </r>
    <r>
      <rPr>
        <sz val="10"/>
        <color rgb="FF808080"/>
        <rFont val="Arial"/>
        <family val="2"/>
        <charset val="204"/>
      </rPr>
      <t> </t>
    </r>
  </si>
  <si>
    <t>Сколько общественных экспертиз было проведено?</t>
  </si>
  <si>
    <r>
      <t>·</t>
    </r>
    <r>
      <rPr>
        <sz val="7"/>
        <color rgb="FF808080"/>
        <rFont val="Times New Roman"/>
        <family val="1"/>
        <charset val="204"/>
      </rPr>
      <t xml:space="preserve">       </t>
    </r>
    <r>
      <rPr>
        <sz val="10"/>
        <color rgb="FF808080"/>
        <rFont val="Arial"/>
        <family val="2"/>
        <charset val="204"/>
      </rPr>
      <t>Надо обсуждать форму реализации</t>
    </r>
  </si>
  <si>
    <r>
      <t>17.2.</t>
    </r>
    <r>
      <rPr>
        <sz val="7"/>
        <color rgb="FF808080"/>
        <rFont val="Times New Roman"/>
        <family val="1"/>
        <charset val="204"/>
      </rPr>
      <t xml:space="preserve">      </t>
    </r>
    <r>
      <rPr>
        <sz val="10"/>
        <color rgb="FF808080"/>
        <rFont val="Arial"/>
        <family val="2"/>
        <charset val="204"/>
      </rPr>
      <t> </t>
    </r>
  </si>
  <si>
    <t>Перечень общественных экспертиз</t>
  </si>
  <si>
    <r>
      <t>17.3.</t>
    </r>
    <r>
      <rPr>
        <sz val="7"/>
        <color rgb="FF808080"/>
        <rFont val="Times New Roman"/>
        <family val="1"/>
        <charset val="204"/>
      </rPr>
      <t xml:space="preserve">      </t>
    </r>
    <r>
      <rPr>
        <sz val="10"/>
        <color rgb="FF808080"/>
        <rFont val="Arial"/>
        <family val="2"/>
        <charset val="204"/>
      </rPr>
      <t> </t>
    </r>
  </si>
  <si>
    <t>Ссылка на результаты общественных экспертиз в открытом доступе</t>
  </si>
  <si>
    <r>
      <t>18.</t>
    </r>
    <r>
      <rPr>
        <b/>
        <sz val="7"/>
        <color rgb="FF808080"/>
        <rFont val="Times New Roman"/>
        <family val="1"/>
        <charset val="204"/>
      </rPr>
      <t xml:space="preserve">          </t>
    </r>
    <r>
      <rPr>
        <b/>
        <sz val="10"/>
        <color rgb="FF808080"/>
        <rFont val="Arial"/>
        <family val="2"/>
        <charset val="204"/>
      </rPr>
      <t> </t>
    </r>
  </si>
  <si>
    <t>Взаимодействие с ФОИВ</t>
  </si>
  <si>
    <r>
      <t>18.1.</t>
    </r>
    <r>
      <rPr>
        <sz val="7"/>
        <color rgb="FF808080"/>
        <rFont val="Times New Roman"/>
        <family val="1"/>
        <charset val="204"/>
      </rPr>
      <t xml:space="preserve">      </t>
    </r>
    <r>
      <rPr>
        <sz val="10"/>
        <color rgb="FF808080"/>
        <rFont val="Arial"/>
        <family val="2"/>
        <charset val="204"/>
      </rPr>
      <t> </t>
    </r>
  </si>
  <si>
    <t>Сколько запросов было направлено?</t>
  </si>
  <si>
    <r>
      <t>18.2.</t>
    </r>
    <r>
      <rPr>
        <sz val="7"/>
        <color rgb="FF808080"/>
        <rFont val="Times New Roman"/>
        <family val="1"/>
        <charset val="204"/>
      </rPr>
      <t xml:space="preserve">      </t>
    </r>
    <r>
      <rPr>
        <sz val="10"/>
        <color rgb="FF808080"/>
        <rFont val="Arial"/>
        <family val="2"/>
        <charset val="204"/>
      </rPr>
      <t> </t>
    </r>
  </si>
  <si>
    <t>По какому количеству запросов приняты меры?</t>
  </si>
  <si>
    <r>
      <t>18.3.</t>
    </r>
    <r>
      <rPr>
        <sz val="7"/>
        <color rgb="FF808080"/>
        <rFont val="Times New Roman"/>
        <family val="1"/>
        <charset val="204"/>
      </rPr>
      <t xml:space="preserve">      </t>
    </r>
    <r>
      <rPr>
        <sz val="10"/>
        <color rgb="FF808080"/>
        <rFont val="Arial"/>
        <family val="2"/>
        <charset val="204"/>
      </rPr>
      <t> </t>
    </r>
  </si>
  <si>
    <t>Ссылка на результаты этой деятельности в открытом доступе</t>
  </si>
  <si>
    <r>
      <t>19.</t>
    </r>
    <r>
      <rPr>
        <b/>
        <sz val="7"/>
        <color rgb="FFFF0000"/>
        <rFont val="Times New Roman"/>
        <family val="1"/>
        <charset val="204"/>
      </rPr>
      <t xml:space="preserve">          </t>
    </r>
    <r>
      <rPr>
        <b/>
        <sz val="10"/>
        <color rgb="FFFF0000"/>
        <rFont val="Arial"/>
        <family val="2"/>
        <charset val="204"/>
      </rPr>
      <t> </t>
    </r>
  </si>
  <si>
    <t>Публичное воздействие</t>
  </si>
  <si>
    <r>
      <t>·</t>
    </r>
    <r>
      <rPr>
        <sz val="7"/>
        <color rgb="FFFF0000"/>
        <rFont val="Times New Roman"/>
        <family val="1"/>
        <charset val="204"/>
      </rPr>
      <t xml:space="preserve">       </t>
    </r>
    <r>
      <rPr>
        <b/>
        <sz val="10"/>
        <color rgb="FFFF0000"/>
        <rFont val="Arial"/>
        <family val="2"/>
        <charset val="204"/>
      </rPr>
      <t> </t>
    </r>
  </si>
  <si>
    <r>
      <t>·</t>
    </r>
    <r>
      <rPr>
        <sz val="7"/>
        <color rgb="FFFF0000"/>
        <rFont val="Times New Roman"/>
        <family val="1"/>
        <charset val="204"/>
      </rPr>
      <t xml:space="preserve">       </t>
    </r>
    <r>
      <rPr>
        <b/>
        <sz val="10"/>
        <color rgb="FFFF0000"/>
        <rFont val="Arial"/>
        <family val="2"/>
        <charset val="204"/>
      </rPr>
      <t>Не понимаю, что это</t>
    </r>
  </si>
  <si>
    <r>
      <t>19.1.</t>
    </r>
    <r>
      <rPr>
        <sz val="7"/>
        <color rgb="FFFF0000"/>
        <rFont val="Times New Roman"/>
        <family val="1"/>
        <charset val="204"/>
      </rPr>
      <t xml:space="preserve">      </t>
    </r>
    <r>
      <rPr>
        <sz val="10"/>
        <color rgb="FFFF0000"/>
        <rFont val="Arial"/>
        <family val="2"/>
        <charset val="204"/>
      </rPr>
      <t> </t>
    </r>
  </si>
  <si>
    <t>Ссылка на материалы такого информирования в открытом доступе</t>
  </si>
  <si>
    <r>
      <t>·</t>
    </r>
    <r>
      <rPr>
        <sz val="7"/>
        <color rgb="FFFF0000"/>
        <rFont val="Times New Roman"/>
        <family val="1"/>
        <charset val="204"/>
      </rPr>
      <t xml:space="preserve">       </t>
    </r>
    <r>
      <rPr>
        <sz val="10"/>
        <color rgb="FFFF0000"/>
        <rFont val="Arial"/>
        <family val="2"/>
        <charset val="204"/>
      </rPr>
      <t>Что это?</t>
    </r>
  </si>
  <si>
    <r>
      <t>·</t>
    </r>
    <r>
      <rPr>
        <sz val="7"/>
        <color rgb="FFFF0000"/>
        <rFont val="Times New Roman"/>
        <family val="1"/>
        <charset val="204"/>
      </rPr>
      <t xml:space="preserve">       </t>
    </r>
    <r>
      <rPr>
        <sz val="10"/>
        <color rgb="FFFF0000"/>
        <rFont val="Arial"/>
        <family val="2"/>
        <charset val="204"/>
      </rPr>
      <t>Что тут мы должны разместить?</t>
    </r>
  </si>
  <si>
    <r>
      <t>20.</t>
    </r>
    <r>
      <rPr>
        <b/>
        <sz val="7"/>
        <color rgb="FF808080"/>
        <rFont val="Times New Roman"/>
        <family val="1"/>
        <charset val="204"/>
      </rPr>
      <t xml:space="preserve">          </t>
    </r>
    <r>
      <rPr>
        <b/>
        <sz val="10"/>
        <color rgb="FF808080"/>
        <rFont val="Arial"/>
        <family val="2"/>
        <charset val="204"/>
      </rPr>
      <t> </t>
    </r>
  </si>
  <si>
    <t>Организационная работа и обеспечение</t>
  </si>
  <si>
    <r>
      <t>20.1.</t>
    </r>
    <r>
      <rPr>
        <sz val="7"/>
        <color rgb="FF808080"/>
        <rFont val="Times New Roman"/>
        <family val="1"/>
        <charset val="204"/>
      </rPr>
      <t xml:space="preserve">      </t>
    </r>
    <r>
      <rPr>
        <sz val="10"/>
        <color rgb="FF808080"/>
        <rFont val="Arial"/>
        <family val="2"/>
        <charset val="204"/>
      </rPr>
      <t> </t>
    </r>
  </si>
  <si>
    <t>Очные заседания проводятся не реже 6 раз в год</t>
  </si>
  <si>
    <r>
      <t>·</t>
    </r>
    <r>
      <rPr>
        <sz val="7"/>
        <color rgb="FF808080"/>
        <rFont val="Times New Roman"/>
        <family val="1"/>
        <charset val="204"/>
      </rPr>
      <t xml:space="preserve">       </t>
    </r>
    <r>
      <rPr>
        <sz val="10"/>
        <color rgb="FF808080"/>
        <rFont val="Arial"/>
        <family val="2"/>
        <charset val="204"/>
      </rPr>
      <t>У нас будет больше</t>
    </r>
  </si>
  <si>
    <r>
      <t>20.2.</t>
    </r>
    <r>
      <rPr>
        <sz val="7"/>
        <color rgb="FF808080"/>
        <rFont val="Times New Roman"/>
        <family val="1"/>
        <charset val="204"/>
      </rPr>
      <t xml:space="preserve">      </t>
    </r>
    <r>
      <rPr>
        <sz val="10"/>
        <color rgb="FF808080"/>
        <rFont val="Arial"/>
        <family val="2"/>
        <charset val="204"/>
      </rPr>
      <t> </t>
    </r>
  </si>
  <si>
    <t>Очное рассмотрение вопросов, определённых ОП</t>
  </si>
  <si>
    <r>
      <t>20.3.</t>
    </r>
    <r>
      <rPr>
        <sz val="7"/>
        <color rgb="FF808080"/>
        <rFont val="Times New Roman"/>
        <family val="1"/>
        <charset val="204"/>
      </rPr>
      <t xml:space="preserve">      </t>
    </r>
    <r>
      <rPr>
        <sz val="10"/>
        <color rgb="FF808080"/>
        <rFont val="Arial"/>
        <family val="2"/>
        <charset val="204"/>
      </rPr>
      <t> </t>
    </r>
  </si>
  <si>
    <t>Очное рассмотрение резонансных вопросов</t>
  </si>
  <si>
    <r>
      <t>20.4.</t>
    </r>
    <r>
      <rPr>
        <sz val="7"/>
        <color rgb="FF808080"/>
        <rFont val="Times New Roman"/>
        <family val="1"/>
        <charset val="204"/>
      </rPr>
      <t xml:space="preserve">      </t>
    </r>
    <r>
      <rPr>
        <sz val="10"/>
        <color rgb="FF808080"/>
        <rFont val="Arial"/>
        <family val="2"/>
        <charset val="204"/>
      </rPr>
      <t> </t>
    </r>
  </si>
  <si>
    <t>Наличие в плане вопросов законопроектной деятельности</t>
  </si>
  <si>
    <r>
      <t>·</t>
    </r>
    <r>
      <rPr>
        <sz val="7"/>
        <color rgb="FF808080"/>
        <rFont val="Times New Roman"/>
        <family val="1"/>
        <charset val="204"/>
      </rPr>
      <t xml:space="preserve">       </t>
    </r>
    <r>
      <rPr>
        <sz val="10"/>
        <color rgb="FF808080"/>
        <rFont val="Arial"/>
        <family val="2"/>
        <charset val="204"/>
      </rPr>
      <t>У нас всегда это в планах есть?</t>
    </r>
  </si>
  <si>
    <r>
      <t>20.5.</t>
    </r>
    <r>
      <rPr>
        <sz val="7"/>
        <color rgb="FF808080"/>
        <rFont val="Times New Roman"/>
        <family val="1"/>
        <charset val="204"/>
      </rPr>
      <t xml:space="preserve">      </t>
    </r>
    <r>
      <rPr>
        <sz val="10"/>
        <color rgb="FF808080"/>
        <rFont val="Arial"/>
        <family val="2"/>
        <charset val="204"/>
      </rPr>
      <t> </t>
    </r>
  </si>
  <si>
    <t>Наличие в плане вопросов по рекомендации ОП</t>
  </si>
  <si>
    <r>
      <t>20.6.</t>
    </r>
    <r>
      <rPr>
        <sz val="7"/>
        <color rgb="FF808080"/>
        <rFont val="Times New Roman"/>
        <family val="1"/>
        <charset val="204"/>
      </rPr>
      <t xml:space="preserve">      </t>
    </r>
    <r>
      <rPr>
        <sz val="10"/>
        <color rgb="FF808080"/>
        <rFont val="Arial"/>
        <family val="2"/>
        <charset val="204"/>
      </rPr>
      <t> </t>
    </r>
  </si>
  <si>
    <t>Направление плана работы ОС в ОП</t>
  </si>
  <si>
    <r>
      <t>20.7.</t>
    </r>
    <r>
      <rPr>
        <sz val="7"/>
        <color rgb="FFFF0000"/>
        <rFont val="Times New Roman"/>
        <family val="1"/>
        <charset val="204"/>
      </rPr>
      <t xml:space="preserve">      </t>
    </r>
    <r>
      <rPr>
        <sz val="10"/>
        <color rgb="FFFF0000"/>
        <rFont val="Arial"/>
        <family val="2"/>
        <charset val="204"/>
      </rPr>
      <t> </t>
    </r>
  </si>
  <si>
    <t xml:space="preserve">Полнота информации о деятельности Общественного совета, в том числе размещаемой на официальном сайте (странице) Общественного совета (наличие годового плана работы, протоколов заседаний, информации о персональных страницах, блогах членов Общественного совета и т.д.), ее навигационная доступность. (указать разделы, документы, материалы, размещенные на сайте (странице), а также ссылки на сайт (страницу) Общественного совета и членов Общественного совета (если имеются) </t>
  </si>
  <si>
    <r>
      <t>·</t>
    </r>
    <r>
      <rPr>
        <sz val="7"/>
        <color rgb="FFFF0000"/>
        <rFont val="Times New Roman"/>
        <family val="1"/>
        <charset val="204"/>
      </rPr>
      <t xml:space="preserve">       </t>
    </r>
    <r>
      <rPr>
        <sz val="10"/>
        <color rgb="FFFF0000"/>
        <rFont val="Arial"/>
        <family val="2"/>
        <charset val="204"/>
      </rPr>
      <t>Кто и как будет проводить оценку?</t>
    </r>
  </si>
  <si>
    <r>
      <t>·</t>
    </r>
    <r>
      <rPr>
        <sz val="7"/>
        <color rgb="FFFF0000"/>
        <rFont val="Times New Roman"/>
        <family val="1"/>
        <charset val="204"/>
      </rPr>
      <t xml:space="preserve">       </t>
    </r>
    <r>
      <rPr>
        <sz val="10"/>
        <color rgb="FFFF0000"/>
        <rFont val="Arial"/>
        <family val="2"/>
        <charset val="204"/>
      </rPr>
      <t>Как нам самим проверить полноту?</t>
    </r>
  </si>
  <si>
    <r>
      <t>20.8.</t>
    </r>
    <r>
      <rPr>
        <sz val="7"/>
        <color rgb="FFFF0000"/>
        <rFont val="Times New Roman"/>
        <family val="1"/>
        <charset val="204"/>
      </rPr>
      <t xml:space="preserve">      </t>
    </r>
    <r>
      <rPr>
        <sz val="10"/>
        <color rgb="FFFF0000"/>
        <rFont val="Arial"/>
        <family val="2"/>
        <charset val="204"/>
      </rPr>
      <t> </t>
    </r>
  </si>
  <si>
    <t>Цитируемость решений или деятельности Общественного совета при ФОИВ в СМИ. (указать, в каких средствах массовой информации, социальных сетях цитировался Общественный совет, и ссылки на статьи или видео (если имеются)</t>
  </si>
  <si>
    <r>
      <t>·</t>
    </r>
    <r>
      <rPr>
        <sz val="7"/>
        <color rgb="FFFF0000"/>
        <rFont val="Times New Roman"/>
        <family val="1"/>
        <charset val="204"/>
      </rPr>
      <t xml:space="preserve">       </t>
    </r>
    <r>
      <rPr>
        <sz val="10"/>
        <color rgb="FFFF0000"/>
        <rFont val="Arial"/>
        <family val="2"/>
        <charset val="204"/>
      </rPr>
      <t>Как нам самим проверить цитируемость?</t>
    </r>
  </si>
  <si>
    <r>
      <t>20.9.</t>
    </r>
    <r>
      <rPr>
        <sz val="7"/>
        <color rgb="FF808080"/>
        <rFont val="Times New Roman"/>
        <family val="1"/>
        <charset val="204"/>
      </rPr>
      <t xml:space="preserve">      </t>
    </r>
    <r>
      <rPr>
        <sz val="10"/>
        <color rgb="FF808080"/>
        <rFont val="Arial"/>
        <family val="2"/>
        <charset val="204"/>
      </rPr>
      <t> </t>
    </r>
  </si>
  <si>
    <t>Наличие электронной приёмной согласно отчёту ОС</t>
  </si>
  <si>
    <r>
      <t>·</t>
    </r>
    <r>
      <rPr>
        <sz val="7"/>
        <color rgb="FF808080"/>
        <rFont val="Times New Roman"/>
        <family val="1"/>
        <charset val="204"/>
      </rPr>
      <t xml:space="preserve">       </t>
    </r>
    <r>
      <rPr>
        <sz val="10"/>
        <color rgb="FF808080"/>
        <rFont val="Arial"/>
        <family val="2"/>
        <charset val="204"/>
      </rPr>
      <t>У нас есть электронная приемная?</t>
    </r>
  </si>
  <si>
    <r>
      <t>20.10.</t>
    </r>
    <r>
      <rPr>
        <sz val="7"/>
        <color rgb="FF808080"/>
        <rFont val="Times New Roman"/>
        <family val="1"/>
        <charset val="204"/>
      </rPr>
      <t xml:space="preserve">   </t>
    </r>
    <r>
      <rPr>
        <sz val="10"/>
        <color rgb="FF808080"/>
        <rFont val="Arial"/>
        <family val="2"/>
        <charset val="204"/>
      </rPr>
      <t> </t>
    </r>
  </si>
  <si>
    <t>Количество обращений граждан в ОС и её членам</t>
  </si>
  <si>
    <r>
      <t>·</t>
    </r>
    <r>
      <rPr>
        <sz val="7"/>
        <color rgb="FF808080"/>
        <rFont val="Times New Roman"/>
        <family val="1"/>
        <charset val="204"/>
      </rPr>
      <t xml:space="preserve">       </t>
    </r>
    <r>
      <rPr>
        <sz val="10"/>
        <color rgb="FF808080"/>
        <rFont val="Arial"/>
        <family val="2"/>
        <charset val="204"/>
      </rPr>
      <t>Мы собираем такую информацию</t>
    </r>
  </si>
  <si>
    <r>
      <t>20.11.</t>
    </r>
    <r>
      <rPr>
        <sz val="7"/>
        <color rgb="FF808080"/>
        <rFont val="Times New Roman"/>
        <family val="1"/>
        <charset val="204"/>
      </rPr>
      <t xml:space="preserve">   </t>
    </r>
    <r>
      <rPr>
        <sz val="10"/>
        <color rgb="FF808080"/>
        <rFont val="Arial"/>
        <family val="2"/>
        <charset val="204"/>
      </rPr>
      <t> </t>
    </r>
  </si>
  <si>
    <t>Наличие личного приёма граждан членами ОС</t>
  </si>
  <si>
    <r>
      <t>·</t>
    </r>
    <r>
      <rPr>
        <sz val="7"/>
        <color rgb="FF808080"/>
        <rFont val="Times New Roman"/>
        <family val="1"/>
        <charset val="204"/>
      </rPr>
      <t xml:space="preserve">       </t>
    </r>
    <r>
      <rPr>
        <sz val="10"/>
        <color rgb="FF808080"/>
        <rFont val="Arial"/>
        <family val="2"/>
        <charset val="204"/>
      </rPr>
      <t>Необходимо реализовать</t>
    </r>
  </si>
  <si>
    <r>
      <t>20.12.</t>
    </r>
    <r>
      <rPr>
        <sz val="7"/>
        <color rgb="FF808080"/>
        <rFont val="Times New Roman"/>
        <family val="1"/>
        <charset val="204"/>
      </rPr>
      <t xml:space="preserve">   </t>
    </r>
    <r>
      <rPr>
        <sz val="10"/>
        <color rgb="FF808080"/>
        <rFont val="Arial"/>
        <family val="2"/>
        <charset val="204"/>
      </rPr>
      <t> </t>
    </r>
  </si>
  <si>
    <t>Дата направления отчета в ОП</t>
  </si>
  <si>
    <r>
      <t>20.13.</t>
    </r>
    <r>
      <rPr>
        <sz val="7"/>
        <color rgb="FF808080"/>
        <rFont val="Times New Roman"/>
        <family val="1"/>
        <charset val="204"/>
      </rPr>
      <t xml:space="preserve">   </t>
    </r>
    <r>
      <rPr>
        <sz val="10"/>
        <color rgb="FF808080"/>
        <rFont val="Arial"/>
        <family val="2"/>
        <charset val="204"/>
      </rPr>
      <t> </t>
    </r>
  </si>
  <si>
    <t>Количество приглашений ОП на заседания ОС</t>
  </si>
  <si>
    <r>
      <t>·</t>
    </r>
    <r>
      <rPr>
        <sz val="7"/>
        <color rgb="FF808080"/>
        <rFont val="Times New Roman"/>
        <family val="1"/>
        <charset val="204"/>
      </rPr>
      <t xml:space="preserve">       </t>
    </r>
    <r>
      <rPr>
        <sz val="10"/>
        <color rgb="FF808080"/>
        <rFont val="Arial"/>
        <family val="2"/>
        <charset val="204"/>
      </rPr>
      <t>Мы это реализуем?</t>
    </r>
  </si>
  <si>
    <r>
      <t>20.14.</t>
    </r>
    <r>
      <rPr>
        <sz val="7"/>
        <color rgb="FF808080"/>
        <rFont val="Times New Roman"/>
        <family val="1"/>
        <charset val="204"/>
      </rPr>
      <t xml:space="preserve">   </t>
    </r>
    <r>
      <rPr>
        <sz val="10"/>
        <color rgb="FF808080"/>
        <rFont val="Arial"/>
        <family val="2"/>
        <charset val="204"/>
      </rPr>
      <t> </t>
    </r>
  </si>
  <si>
    <t>Количество решений ОС, направленных в ОП</t>
  </si>
  <si>
    <r>
      <t>20.15.</t>
    </r>
    <r>
      <rPr>
        <sz val="7"/>
        <color rgb="FFFF0000"/>
        <rFont val="Times New Roman"/>
        <family val="1"/>
        <charset val="204"/>
      </rPr>
      <t xml:space="preserve">   </t>
    </r>
    <r>
      <rPr>
        <sz val="10"/>
        <color rgb="FFFF0000"/>
        <rFont val="Arial"/>
        <family val="2"/>
        <charset val="204"/>
      </rPr>
      <t> </t>
    </r>
  </si>
  <si>
    <t>Отправка уведомлений в ОП</t>
  </si>
  <si>
    <r>
      <t>·</t>
    </r>
    <r>
      <rPr>
        <sz val="7"/>
        <color rgb="FFFF0000"/>
        <rFont val="Times New Roman"/>
        <family val="1"/>
        <charset val="204"/>
      </rPr>
      <t xml:space="preserve">       </t>
    </r>
    <r>
      <rPr>
        <sz val="10"/>
        <color rgb="FFFF0000"/>
        <rFont val="Arial"/>
        <family val="2"/>
        <charset val="204"/>
      </rPr>
      <t>Какие уведомления должны быть?</t>
    </r>
  </si>
  <si>
    <r>
      <t>·</t>
    </r>
    <r>
      <rPr>
        <sz val="7"/>
        <color rgb="FFFF0000"/>
        <rFont val="Times New Roman"/>
        <family val="1"/>
        <charset val="204"/>
      </rPr>
      <t xml:space="preserve">       </t>
    </r>
    <r>
      <rPr>
        <sz val="10"/>
        <color rgb="FFFF0000"/>
        <rFont val="Arial"/>
        <family val="2"/>
        <charset val="204"/>
      </rPr>
      <t>Не очень понятно, что надо отправлять?</t>
    </r>
  </si>
  <si>
    <r>
      <t>20.16.</t>
    </r>
    <r>
      <rPr>
        <sz val="7"/>
        <color rgb="FFFF0000"/>
        <rFont val="Times New Roman"/>
        <family val="1"/>
        <charset val="204"/>
      </rPr>
      <t xml:space="preserve">   </t>
    </r>
    <r>
      <rPr>
        <sz val="10"/>
        <color rgb="FFFF0000"/>
        <rFont val="Arial"/>
        <family val="2"/>
        <charset val="204"/>
      </rPr>
      <t> </t>
    </r>
  </si>
  <si>
    <t>Взаимодействие с ОП</t>
  </si>
  <si>
    <r>
      <t>·</t>
    </r>
    <r>
      <rPr>
        <sz val="7"/>
        <color rgb="FFFF0000"/>
        <rFont val="Times New Roman"/>
        <family val="1"/>
        <charset val="204"/>
      </rPr>
      <t xml:space="preserve">       </t>
    </r>
    <r>
      <rPr>
        <sz val="10"/>
        <color rgb="FFFF0000"/>
        <rFont val="Arial"/>
        <family val="2"/>
        <charset val="204"/>
      </rPr>
      <t>Какое именно необходимо взаимодействие?</t>
    </r>
  </si>
  <si>
    <r>
      <t>20.17.</t>
    </r>
    <r>
      <rPr>
        <sz val="7"/>
        <color rgb="FFFF0000"/>
        <rFont val="Times New Roman"/>
        <family val="1"/>
        <charset val="204"/>
      </rPr>
      <t xml:space="preserve">   </t>
    </r>
    <r>
      <rPr>
        <sz val="10"/>
        <color rgb="FFFF0000"/>
        <rFont val="Arial"/>
        <family val="2"/>
        <charset val="204"/>
      </rPr>
      <t> </t>
    </r>
  </si>
  <si>
    <t>Участие…</t>
  </si>
  <si>
    <r>
      <t>·</t>
    </r>
    <r>
      <rPr>
        <sz val="7"/>
        <color rgb="FFFF0000"/>
        <rFont val="Times New Roman"/>
        <family val="1"/>
        <charset val="204"/>
      </rPr>
      <t xml:space="preserve">       </t>
    </r>
    <r>
      <rPr>
        <sz val="10"/>
        <color rgb="FFFF0000"/>
        <rFont val="Arial"/>
        <family val="2"/>
        <charset val="204"/>
      </rPr>
      <t>Не понимаем, что это?</t>
    </r>
  </si>
  <si>
    <r>
      <t>20.18.</t>
    </r>
    <r>
      <rPr>
        <sz val="7"/>
        <color rgb="FF808080"/>
        <rFont val="Times New Roman"/>
        <family val="1"/>
        <charset val="204"/>
      </rPr>
      <t xml:space="preserve">   </t>
    </r>
    <r>
      <rPr>
        <sz val="10"/>
        <color rgb="FF808080"/>
        <rFont val="Arial"/>
        <family val="2"/>
        <charset val="204"/>
      </rPr>
      <t> </t>
    </r>
  </si>
  <si>
    <t>Обращение ОП к ОС</t>
  </si>
  <si>
    <r>
      <t>20.19.</t>
    </r>
    <r>
      <rPr>
        <sz val="7"/>
        <color rgb="FF808080"/>
        <rFont val="Times New Roman"/>
        <family val="1"/>
        <charset val="204"/>
      </rPr>
      <t xml:space="preserve">   </t>
    </r>
    <r>
      <rPr>
        <sz val="10"/>
        <color rgb="FF808080"/>
        <rFont val="Arial"/>
        <family val="2"/>
        <charset val="204"/>
      </rPr>
      <t> </t>
    </r>
  </si>
  <si>
    <t>Обращение ОП к ФОИВ</t>
  </si>
  <si>
    <r>
      <t>20.20.</t>
    </r>
    <r>
      <rPr>
        <sz val="7"/>
        <color rgb="FF808080"/>
        <rFont val="Times New Roman"/>
        <family val="1"/>
        <charset val="204"/>
      </rPr>
      <t xml:space="preserve">   </t>
    </r>
    <r>
      <rPr>
        <sz val="10"/>
        <color rgb="FF808080"/>
        <rFont val="Arial"/>
        <family val="2"/>
        <charset val="204"/>
      </rPr>
      <t> </t>
    </r>
  </si>
  <si>
    <t>Участие ОС в выработке стратегии ФОИВ</t>
  </si>
  <si>
    <r>
      <t>20.21.</t>
    </r>
    <r>
      <rPr>
        <sz val="7"/>
        <color rgb="FF808080"/>
        <rFont val="Times New Roman"/>
        <family val="1"/>
        <charset val="204"/>
      </rPr>
      <t xml:space="preserve">   </t>
    </r>
    <r>
      <rPr>
        <sz val="10"/>
        <color rgb="FF808080"/>
        <rFont val="Arial"/>
        <family val="2"/>
        <charset val="204"/>
      </rPr>
      <t> </t>
    </r>
  </si>
  <si>
    <t>Присутствие представителей ОС на мероприятиях органов власти</t>
  </si>
  <si>
    <r>
      <t>20.22.</t>
    </r>
    <r>
      <rPr>
        <sz val="7"/>
        <color rgb="FF808080"/>
        <rFont val="Times New Roman"/>
        <family val="1"/>
        <charset val="204"/>
      </rPr>
      <t xml:space="preserve">   </t>
    </r>
    <r>
      <rPr>
        <sz val="10"/>
        <color rgb="FF808080"/>
        <rFont val="Arial"/>
        <family val="2"/>
        <charset val="204"/>
      </rPr>
      <t> </t>
    </r>
  </si>
  <si>
    <t>Общее Количество предложений ОС в адрес ФОИВ</t>
  </si>
  <si>
    <r>
      <t>20.23.</t>
    </r>
    <r>
      <rPr>
        <sz val="7"/>
        <color rgb="FF808080"/>
        <rFont val="Times New Roman"/>
        <family val="1"/>
        <charset val="204"/>
      </rPr>
      <t xml:space="preserve">   </t>
    </r>
    <r>
      <rPr>
        <sz val="10"/>
        <color rgb="FF808080"/>
        <rFont val="Arial"/>
        <family val="2"/>
        <charset val="204"/>
      </rPr>
      <t> </t>
    </r>
  </si>
  <si>
    <t>Доля учтённых ФОИВ предложений ОС в общем объёме</t>
  </si>
  <si>
    <r>
      <t>20.24.</t>
    </r>
    <r>
      <rPr>
        <sz val="7"/>
        <color rgb="FF808080"/>
        <rFont val="Times New Roman"/>
        <family val="1"/>
        <charset val="204"/>
      </rPr>
      <t xml:space="preserve">   </t>
    </r>
    <r>
      <rPr>
        <sz val="10"/>
        <color rgb="FF808080"/>
        <rFont val="Arial"/>
        <family val="2"/>
        <charset val="204"/>
      </rPr>
      <t> </t>
    </r>
  </si>
  <si>
    <t>Количество инициатив ОС, направленных в ОП</t>
  </si>
  <si>
    <r>
      <t>20.25.</t>
    </r>
    <r>
      <rPr>
        <sz val="7"/>
        <color rgb="FFFF0000"/>
        <rFont val="Times New Roman"/>
        <family val="1"/>
        <charset val="204"/>
      </rPr>
      <t xml:space="preserve">   </t>
    </r>
    <r>
      <rPr>
        <sz val="10"/>
        <color rgb="FFFF0000"/>
        <rFont val="Arial"/>
        <family val="2"/>
        <charset val="204"/>
      </rPr>
      <t> </t>
    </r>
  </si>
  <si>
    <t>Содействие ОС инициативам ФОИВ</t>
  </si>
  <si>
    <r>
      <t>·</t>
    </r>
    <r>
      <rPr>
        <sz val="7"/>
        <color rgb="FFFF0000"/>
        <rFont val="Times New Roman"/>
        <family val="1"/>
        <charset val="204"/>
      </rPr>
      <t xml:space="preserve">       </t>
    </r>
    <r>
      <rPr>
        <sz val="10"/>
        <color rgb="FFFF0000"/>
        <rFont val="Arial"/>
        <family val="2"/>
        <charset val="204"/>
      </rPr>
      <t>Мы это реализуем?</t>
    </r>
  </si>
  <si>
    <r>
      <t>·</t>
    </r>
    <r>
      <rPr>
        <sz val="7"/>
        <color rgb="FFFF0000"/>
        <rFont val="Times New Roman"/>
        <family val="1"/>
        <charset val="204"/>
      </rPr>
      <t xml:space="preserve">       </t>
    </r>
    <r>
      <rPr>
        <sz val="10"/>
        <color rgb="FFFF0000"/>
        <rFont val="Arial"/>
        <family val="2"/>
        <charset val="204"/>
      </rPr>
      <t>Надо ли размещать на сайте?</t>
    </r>
  </si>
  <si>
    <r>
      <t>20.26.</t>
    </r>
    <r>
      <rPr>
        <sz val="7"/>
        <color rgb="FF808080"/>
        <rFont val="Times New Roman"/>
        <family val="1"/>
        <charset val="204"/>
      </rPr>
      <t xml:space="preserve">   </t>
    </r>
    <r>
      <rPr>
        <sz val="10"/>
        <color rgb="FF808080"/>
        <rFont val="Arial"/>
        <family val="2"/>
        <charset val="204"/>
      </rPr>
      <t> </t>
    </r>
  </si>
  <si>
    <t>Отсутствие обоснованных нареканий к деятельности ОС со стороны граждан и организаций</t>
  </si>
  <si>
    <r>
      <t>20.27.</t>
    </r>
    <r>
      <rPr>
        <sz val="7"/>
        <color rgb="FF808080"/>
        <rFont val="Times New Roman"/>
        <family val="1"/>
        <charset val="204"/>
      </rPr>
      <t xml:space="preserve">   </t>
    </r>
    <r>
      <rPr>
        <sz val="10"/>
        <color rgb="FF808080"/>
        <rFont val="Arial"/>
        <family val="2"/>
        <charset val="204"/>
      </rPr>
      <t> </t>
    </r>
  </si>
  <si>
    <t>Отсутствие нарушения членами ОС общепринятых морально-этических норм</t>
  </si>
  <si>
    <r>
      <t>20.28.</t>
    </r>
    <r>
      <rPr>
        <sz val="7"/>
        <color rgb="FF808080"/>
        <rFont val="Times New Roman"/>
        <family val="1"/>
        <charset val="204"/>
      </rPr>
      <t xml:space="preserve">   </t>
    </r>
    <r>
      <rPr>
        <sz val="10"/>
        <color rgb="FF808080"/>
        <rFont val="Arial"/>
        <family val="2"/>
        <charset val="204"/>
      </rPr>
      <t> </t>
    </r>
  </si>
  <si>
    <t>Наличие сложностей в обеспечении деятельности ОС</t>
  </si>
  <si>
    <r>
      <t>·</t>
    </r>
    <r>
      <rPr>
        <sz val="7"/>
        <color rgb="FF808080"/>
        <rFont val="Times New Roman"/>
        <family val="1"/>
        <charset val="204"/>
      </rPr>
      <t xml:space="preserve">       </t>
    </r>
    <r>
      <rPr>
        <sz val="10"/>
        <color rgb="FF808080"/>
        <rFont val="Arial"/>
        <family val="2"/>
        <charset val="204"/>
      </rPr>
      <t>Мы собираем такую информацию?</t>
    </r>
  </si>
  <si>
    <r>
      <t>20.29.</t>
    </r>
    <r>
      <rPr>
        <sz val="7"/>
        <color rgb="FF808080"/>
        <rFont val="Times New Roman"/>
        <family val="1"/>
        <charset val="204"/>
      </rPr>
      <t xml:space="preserve">   </t>
    </r>
    <r>
      <rPr>
        <sz val="10"/>
        <color rgb="FF808080"/>
        <rFont val="Arial"/>
        <family val="2"/>
        <charset val="204"/>
      </rPr>
      <t> </t>
    </r>
  </si>
  <si>
    <t>Размещение отчёта ОС в электронной форме</t>
  </si>
  <si>
    <r>
      <t>·</t>
    </r>
    <r>
      <rPr>
        <sz val="7"/>
        <color rgb="FF808080"/>
        <rFont val="Times New Roman"/>
        <family val="1"/>
        <charset val="204"/>
      </rPr>
      <t xml:space="preserve">       </t>
    </r>
    <r>
      <rPr>
        <sz val="10"/>
        <color rgb="FF808080"/>
        <rFont val="Arial"/>
        <family val="2"/>
        <charset val="204"/>
      </rPr>
      <t>Есть утвержденная форма, мы размещаем такой отчет?</t>
    </r>
  </si>
  <si>
    <r>
      <t>21.</t>
    </r>
    <r>
      <rPr>
        <b/>
        <sz val="7"/>
        <color rgb="FFFF0000"/>
        <rFont val="Times New Roman"/>
        <family val="1"/>
        <charset val="204"/>
      </rPr>
      <t xml:space="preserve">          </t>
    </r>
    <r>
      <rPr>
        <b/>
        <sz val="10"/>
        <color rgb="FFFF0000"/>
        <rFont val="Arial"/>
        <family val="2"/>
        <charset val="204"/>
      </rPr>
      <t> </t>
    </r>
  </si>
  <si>
    <t>Публичность деятельности ОС</t>
  </si>
  <si>
    <r>
      <t>21.1.</t>
    </r>
    <r>
      <rPr>
        <sz val="7"/>
        <color rgb="FFFF0000"/>
        <rFont val="Times New Roman"/>
        <family val="1"/>
        <charset val="204"/>
      </rPr>
      <t xml:space="preserve">      </t>
    </r>
    <r>
      <rPr>
        <sz val="10"/>
        <color rgb="FFFF0000"/>
        <rFont val="Arial"/>
        <family val="2"/>
        <charset val="204"/>
      </rPr>
      <t> </t>
    </r>
  </si>
  <si>
    <t>Экспертная оценка цитируемости</t>
  </si>
  <si>
    <r>
      <t>21.2.</t>
    </r>
    <r>
      <rPr>
        <sz val="7"/>
        <color rgb="FFFF0000"/>
        <rFont val="Times New Roman"/>
        <family val="1"/>
        <charset val="204"/>
      </rPr>
      <t xml:space="preserve">      </t>
    </r>
    <r>
      <rPr>
        <sz val="10"/>
        <color rgb="FFFF0000"/>
        <rFont val="Arial"/>
        <family val="2"/>
        <charset val="204"/>
      </rPr>
      <t> </t>
    </r>
  </si>
  <si>
    <t>Оценка цитируемости по СКАН-Интерфакс</t>
  </si>
  <si>
    <r>
      <t>II.</t>
    </r>
    <r>
      <rPr>
        <b/>
        <sz val="7"/>
        <color rgb="FF808080"/>
        <rFont val="Times New Roman"/>
        <family val="1"/>
        <charset val="204"/>
      </rPr>
      <t xml:space="preserve">              </t>
    </r>
    <r>
      <rPr>
        <b/>
        <sz val="10"/>
        <color rgb="FF808080"/>
        <rFont val="Arial"/>
        <family val="2"/>
        <charset val="204"/>
      </rPr>
      <t>Мониторинг сайта</t>
    </r>
  </si>
  <si>
    <r>
      <t>22.</t>
    </r>
    <r>
      <rPr>
        <b/>
        <sz val="7"/>
        <color rgb="FF808080"/>
        <rFont val="Times New Roman"/>
        <family val="1"/>
        <charset val="204"/>
      </rPr>
      <t xml:space="preserve">          </t>
    </r>
    <r>
      <rPr>
        <b/>
        <sz val="10"/>
        <color rgb="FF808080"/>
        <rFont val="Arial"/>
        <family val="2"/>
        <charset val="204"/>
      </rPr>
      <t> </t>
    </r>
  </si>
  <si>
    <t>Актуальность информации</t>
  </si>
  <si>
    <r>
      <t>22.1.</t>
    </r>
    <r>
      <rPr>
        <sz val="7"/>
        <color rgb="FF808080"/>
        <rFont val="Times New Roman"/>
        <family val="1"/>
        <charset val="204"/>
      </rPr>
      <t xml:space="preserve">      </t>
    </r>
    <r>
      <rPr>
        <sz val="10"/>
        <color rgb="FF808080"/>
        <rFont val="Arial"/>
        <family val="2"/>
        <charset val="204"/>
      </rPr>
      <t> </t>
    </r>
  </si>
  <si>
    <t>Дата последней публикации отчёта (за какой год)</t>
  </si>
  <si>
    <r>
      <t>·</t>
    </r>
    <r>
      <rPr>
        <sz val="7"/>
        <color rgb="FF808080"/>
        <rFont val="Times New Roman"/>
        <family val="1"/>
        <charset val="204"/>
      </rPr>
      <t xml:space="preserve">       </t>
    </r>
    <r>
      <rPr>
        <sz val="10"/>
        <color rgb="FF808080"/>
        <rFont val="Arial"/>
        <family val="2"/>
        <charset val="204"/>
      </rPr>
      <t>Проверить наличие автоматического вывода даты публикаций</t>
    </r>
  </si>
  <si>
    <r>
      <t>22.2.</t>
    </r>
    <r>
      <rPr>
        <sz val="7"/>
        <color rgb="FF808080"/>
        <rFont val="Times New Roman"/>
        <family val="1"/>
        <charset val="204"/>
      </rPr>
      <t xml:space="preserve">      </t>
    </r>
    <r>
      <rPr>
        <sz val="10"/>
        <color rgb="FF808080"/>
        <rFont val="Arial"/>
        <family val="2"/>
        <charset val="204"/>
      </rPr>
      <t> </t>
    </r>
  </si>
  <si>
    <t>Отчет об исполнении плана работ (за какой год самый свежий)</t>
  </si>
  <si>
    <r>
      <t>·</t>
    </r>
    <r>
      <rPr>
        <sz val="7"/>
        <color rgb="FF808080"/>
        <rFont val="Times New Roman"/>
        <family val="1"/>
        <charset val="204"/>
      </rPr>
      <t xml:space="preserve">       </t>
    </r>
    <r>
      <rPr>
        <sz val="10"/>
        <color rgb="FF808080"/>
        <rFont val="Arial"/>
        <family val="2"/>
        <charset val="204"/>
      </rPr>
      <t>Выложить все отчеты об исполнении плана работ</t>
    </r>
  </si>
  <si>
    <r>
      <t>22.3.</t>
    </r>
    <r>
      <rPr>
        <sz val="7"/>
        <color rgb="FF808080"/>
        <rFont val="Times New Roman"/>
        <family val="1"/>
        <charset val="204"/>
      </rPr>
      <t xml:space="preserve">      </t>
    </r>
    <r>
      <rPr>
        <sz val="10"/>
        <color rgb="FF808080"/>
        <rFont val="Arial"/>
        <family val="2"/>
        <charset val="204"/>
      </rPr>
      <t> </t>
    </r>
  </si>
  <si>
    <t>Дата "самого свежего" отчета по обращениям граждан и организаций</t>
  </si>
  <si>
    <r>
      <t>·</t>
    </r>
    <r>
      <rPr>
        <sz val="7"/>
        <color rgb="FF808080"/>
        <rFont val="Times New Roman"/>
        <family val="1"/>
        <charset val="204"/>
      </rPr>
      <t xml:space="preserve">       </t>
    </r>
    <r>
      <rPr>
        <sz val="10"/>
        <color rgb="FF808080"/>
        <rFont val="Arial"/>
        <family val="2"/>
        <charset val="204"/>
      </rPr>
      <t>+</t>
    </r>
  </si>
  <si>
    <r>
      <t>23.</t>
    </r>
    <r>
      <rPr>
        <b/>
        <sz val="7"/>
        <color rgb="FF808080"/>
        <rFont val="Times New Roman"/>
        <family val="1"/>
        <charset val="204"/>
      </rPr>
      <t xml:space="preserve">          </t>
    </r>
    <r>
      <rPr>
        <b/>
        <sz val="10"/>
        <color rgb="FF808080"/>
        <rFont val="Arial"/>
        <family val="2"/>
        <charset val="204"/>
      </rPr>
      <t> </t>
    </r>
  </si>
  <si>
    <t>Информационная насыщенность</t>
  </si>
  <si>
    <r>
      <t>23.1.</t>
    </r>
    <r>
      <rPr>
        <sz val="7"/>
        <color rgb="FF808080"/>
        <rFont val="Times New Roman"/>
        <family val="1"/>
        <charset val="204"/>
      </rPr>
      <t xml:space="preserve">      </t>
    </r>
    <r>
      <rPr>
        <sz val="10"/>
        <color rgb="FF808080"/>
        <rFont val="Arial"/>
        <family val="2"/>
        <charset val="204"/>
      </rPr>
      <t> </t>
    </r>
  </si>
  <si>
    <t>Наличие раздела "новости" (именно новости общественного совета)</t>
  </si>
  <si>
    <r>
      <t>·</t>
    </r>
    <r>
      <rPr>
        <sz val="7"/>
        <color rgb="FF808080"/>
        <rFont val="Times New Roman"/>
        <family val="1"/>
        <charset val="204"/>
      </rPr>
      <t xml:space="preserve">       </t>
    </r>
    <r>
      <rPr>
        <sz val="10"/>
        <color rgb="FF808080"/>
        <rFont val="Arial"/>
        <family val="2"/>
        <charset val="204"/>
      </rPr>
      <t>Явно такого раздела нет. Надо создать</t>
    </r>
  </si>
  <si>
    <r>
      <t>23.2.</t>
    </r>
    <r>
      <rPr>
        <sz val="7"/>
        <color rgb="FF808080"/>
        <rFont val="Times New Roman"/>
        <family val="1"/>
        <charset val="204"/>
      </rPr>
      <t xml:space="preserve">      </t>
    </r>
    <r>
      <rPr>
        <sz val="10"/>
        <color rgb="FF808080"/>
        <rFont val="Arial"/>
        <family val="2"/>
        <charset val="204"/>
      </rPr>
      <t> </t>
    </r>
  </si>
  <si>
    <t>Ссылка на годовой отчет по форме ОП РФ</t>
  </si>
  <si>
    <r>
      <t>·</t>
    </r>
    <r>
      <rPr>
        <sz val="7"/>
        <color rgb="FF808080"/>
        <rFont val="Times New Roman"/>
        <family val="1"/>
        <charset val="204"/>
      </rPr>
      <t xml:space="preserve">       </t>
    </r>
    <r>
      <rPr>
        <sz val="10"/>
        <color rgb="FF808080"/>
        <rFont val="Arial"/>
        <family val="2"/>
        <charset val="204"/>
      </rPr>
      <t>Нет</t>
    </r>
  </si>
  <si>
    <r>
      <t>·</t>
    </r>
    <r>
      <rPr>
        <sz val="7"/>
        <color rgb="FF808080"/>
        <rFont val="Times New Roman"/>
        <family val="1"/>
        <charset val="204"/>
      </rPr>
      <t xml:space="preserve">       </t>
    </r>
    <r>
      <rPr>
        <sz val="10"/>
        <color rgb="FF808080"/>
        <rFont val="Arial"/>
        <family val="2"/>
        <charset val="204"/>
      </rPr>
      <t>Надо сделать</t>
    </r>
  </si>
  <si>
    <r>
      <t>23.3.</t>
    </r>
    <r>
      <rPr>
        <sz val="7"/>
        <color rgb="FFFF0000"/>
        <rFont val="Times New Roman"/>
        <family val="1"/>
        <charset val="204"/>
      </rPr>
      <t xml:space="preserve">      </t>
    </r>
    <r>
      <rPr>
        <sz val="10"/>
        <color rgb="FFFF0000"/>
        <rFont val="Arial"/>
        <family val="2"/>
        <charset val="204"/>
      </rPr>
      <t> </t>
    </r>
  </si>
  <si>
    <t>Ссылка на файл со скриншотом отчёта</t>
  </si>
  <si>
    <r>
      <t>·</t>
    </r>
    <r>
      <rPr>
        <sz val="7"/>
        <color rgb="FFFF0000"/>
        <rFont val="Times New Roman"/>
        <family val="1"/>
        <charset val="204"/>
      </rPr>
      <t xml:space="preserve">       </t>
    </r>
    <r>
      <rPr>
        <sz val="10"/>
        <color rgb="FFFF0000"/>
        <rFont val="Arial"/>
        <family val="2"/>
        <charset val="204"/>
      </rPr>
      <t>Как это реализовать?</t>
    </r>
  </si>
  <si>
    <r>
      <t>23.4.</t>
    </r>
    <r>
      <rPr>
        <sz val="7"/>
        <color rgb="FF808080"/>
        <rFont val="Times New Roman"/>
        <family val="1"/>
        <charset val="204"/>
      </rPr>
      <t xml:space="preserve">      </t>
    </r>
    <r>
      <rPr>
        <sz val="10"/>
        <color rgb="FF808080"/>
        <rFont val="Arial"/>
        <family val="2"/>
        <charset val="204"/>
      </rPr>
      <t> </t>
    </r>
  </si>
  <si>
    <t>Наличие плана работ (на какой год самый свежий)</t>
  </si>
  <si>
    <r>
      <t>·</t>
    </r>
    <r>
      <rPr>
        <sz val="7"/>
        <color rgb="FF808080"/>
        <rFont val="Times New Roman"/>
        <family val="1"/>
        <charset val="204"/>
      </rPr>
      <t xml:space="preserve">       </t>
    </r>
    <r>
      <rPr>
        <sz val="10"/>
        <color rgb="FF808080"/>
        <rFont val="Arial"/>
        <family val="2"/>
        <charset val="204"/>
      </rPr>
      <t>Сейчас 2017</t>
    </r>
  </si>
  <si>
    <r>
      <t>·</t>
    </r>
    <r>
      <rPr>
        <sz val="7"/>
        <color rgb="FF808080"/>
        <rFont val="Times New Roman"/>
        <family val="1"/>
        <charset val="204"/>
      </rPr>
      <t xml:space="preserve">       </t>
    </r>
    <r>
      <rPr>
        <sz val="10"/>
        <color rgb="FF808080"/>
        <rFont val="Arial"/>
        <family val="2"/>
        <charset val="204"/>
      </rPr>
      <t>Надо обновлять</t>
    </r>
  </si>
  <si>
    <r>
      <t>23.5.</t>
    </r>
    <r>
      <rPr>
        <sz val="7"/>
        <color rgb="FF808080"/>
        <rFont val="Times New Roman"/>
        <family val="1"/>
        <charset val="204"/>
      </rPr>
      <t xml:space="preserve">      </t>
    </r>
    <r>
      <rPr>
        <sz val="10"/>
        <color rgb="FF808080"/>
        <rFont val="Arial"/>
        <family val="2"/>
        <charset val="204"/>
      </rPr>
      <t> </t>
    </r>
  </si>
  <si>
    <t>«Горячие проекты» - информация о текущих общественных слушаниях/обсуждениях (типа что делать посетителю сайта, к чему его призываем)</t>
  </si>
  <si>
    <r>
      <t>·</t>
    </r>
    <r>
      <rPr>
        <sz val="7"/>
        <color rgb="FF808080"/>
        <rFont val="Times New Roman"/>
        <family val="1"/>
        <charset val="204"/>
      </rPr>
      <t xml:space="preserve">       </t>
    </r>
    <r>
      <rPr>
        <sz val="10"/>
        <color rgb="FF808080"/>
        <rFont val="Arial"/>
        <family val="2"/>
        <charset val="204"/>
      </rPr>
      <t>Надо делать</t>
    </r>
  </si>
  <si>
    <r>
      <t>23.6.</t>
    </r>
    <r>
      <rPr>
        <sz val="7"/>
        <color rgb="FF808080"/>
        <rFont val="Times New Roman"/>
        <family val="1"/>
        <charset val="204"/>
      </rPr>
      <t xml:space="preserve">      </t>
    </r>
    <r>
      <rPr>
        <sz val="10"/>
        <color rgb="FF808080"/>
        <rFont val="Arial"/>
        <family val="2"/>
        <charset val="204"/>
      </rPr>
      <t> </t>
    </r>
  </si>
  <si>
    <t>Наличие информации о ФИО членов ОС</t>
  </si>
  <si>
    <r>
      <t>·</t>
    </r>
    <r>
      <rPr>
        <sz val="7"/>
        <color rgb="FF808080"/>
        <rFont val="Times New Roman"/>
        <family val="1"/>
        <charset val="204"/>
      </rPr>
      <t xml:space="preserve">       </t>
    </r>
    <r>
      <rPr>
        <sz val="10"/>
        <color rgb="FF808080"/>
        <rFont val="Arial"/>
        <family val="2"/>
        <charset val="204"/>
      </rPr>
      <t>Есть</t>
    </r>
  </si>
  <si>
    <r>
      <t>·</t>
    </r>
    <r>
      <rPr>
        <sz val="7"/>
        <color rgb="FF808080"/>
        <rFont val="Times New Roman"/>
        <family val="1"/>
        <charset val="204"/>
      </rPr>
      <t xml:space="preserve">       </t>
    </r>
    <r>
      <rPr>
        <sz val="10"/>
        <color rgb="FF808080"/>
        <rFont val="Arial"/>
        <family val="2"/>
        <charset val="204"/>
      </rPr>
      <t>Надо улучшать</t>
    </r>
  </si>
  <si>
    <r>
      <t>23.7.</t>
    </r>
    <r>
      <rPr>
        <sz val="7"/>
        <color rgb="FF808080"/>
        <rFont val="Times New Roman"/>
        <family val="1"/>
        <charset val="204"/>
      </rPr>
      <t xml:space="preserve">      </t>
    </r>
    <r>
      <rPr>
        <sz val="10"/>
        <color rgb="FF808080"/>
        <rFont val="Arial"/>
        <family val="2"/>
        <charset val="204"/>
      </rPr>
      <t> </t>
    </r>
  </si>
  <si>
    <t>Наличие справок о членах ОС</t>
  </si>
  <si>
    <r>
      <t>·</t>
    </r>
    <r>
      <rPr>
        <sz val="7"/>
        <color rgb="FF808080"/>
        <rFont val="Times New Roman"/>
        <family val="1"/>
        <charset val="204"/>
      </rPr>
      <t xml:space="preserve">       </t>
    </r>
    <r>
      <rPr>
        <sz val="10"/>
        <color rgb="FF808080"/>
        <rFont val="Arial"/>
        <family val="2"/>
        <charset val="204"/>
      </rPr>
      <t>Не полностью</t>
    </r>
  </si>
  <si>
    <r>
      <t>·</t>
    </r>
    <r>
      <rPr>
        <sz val="7"/>
        <color rgb="FF808080"/>
        <rFont val="Times New Roman"/>
        <family val="1"/>
        <charset val="204"/>
      </rPr>
      <t xml:space="preserve">       </t>
    </r>
    <r>
      <rPr>
        <sz val="10"/>
        <color rgb="FF808080"/>
        <rFont val="Arial"/>
        <family val="2"/>
        <charset val="204"/>
      </rPr>
      <t>Надо доделывать, переделывать</t>
    </r>
  </si>
  <si>
    <r>
      <t>23.8.</t>
    </r>
    <r>
      <rPr>
        <sz val="7"/>
        <color rgb="FF808080"/>
        <rFont val="Times New Roman"/>
        <family val="1"/>
        <charset val="204"/>
      </rPr>
      <t xml:space="preserve">      </t>
    </r>
    <r>
      <rPr>
        <sz val="10"/>
        <color rgb="FF808080"/>
        <rFont val="Arial"/>
        <family val="2"/>
        <charset val="204"/>
      </rPr>
      <t> </t>
    </r>
  </si>
  <si>
    <t>Наличие информации о комиссиях и рабочих группах ОС</t>
  </si>
  <si>
    <r>
      <t>·</t>
    </r>
    <r>
      <rPr>
        <sz val="7"/>
        <color rgb="FF808080"/>
        <rFont val="Times New Roman"/>
        <family val="1"/>
        <charset val="204"/>
      </rPr>
      <t xml:space="preserve">       </t>
    </r>
    <r>
      <rPr>
        <sz val="10"/>
        <color rgb="FF808080"/>
        <rFont val="Arial"/>
        <family val="2"/>
        <charset val="204"/>
      </rPr>
      <t>Есть, устарело</t>
    </r>
  </si>
  <si>
    <r>
      <t>·</t>
    </r>
    <r>
      <rPr>
        <sz val="7"/>
        <color rgb="FF808080"/>
        <rFont val="Times New Roman"/>
        <family val="1"/>
        <charset val="204"/>
      </rPr>
      <t xml:space="preserve">       </t>
    </r>
    <r>
      <rPr>
        <sz val="10"/>
        <color rgb="FF808080"/>
        <rFont val="Arial"/>
        <family val="2"/>
        <charset val="204"/>
      </rPr>
      <t>Надо переделывать</t>
    </r>
  </si>
  <si>
    <r>
      <t>23.9.</t>
    </r>
    <r>
      <rPr>
        <sz val="7"/>
        <color rgb="FF808080"/>
        <rFont val="Times New Roman"/>
        <family val="1"/>
        <charset val="204"/>
      </rPr>
      <t xml:space="preserve">      </t>
    </r>
    <r>
      <rPr>
        <sz val="10"/>
        <color rgb="FF808080"/>
        <rFont val="Arial"/>
        <family val="2"/>
        <charset val="204"/>
      </rPr>
      <t> </t>
    </r>
  </si>
  <si>
    <t>Количество новостей за год</t>
  </si>
  <si>
    <r>
      <t>24.</t>
    </r>
    <r>
      <rPr>
        <b/>
        <sz val="7"/>
        <color rgb="FF808080"/>
        <rFont val="Times New Roman"/>
        <family val="1"/>
        <charset val="204"/>
      </rPr>
      <t xml:space="preserve">          </t>
    </r>
    <r>
      <rPr>
        <b/>
        <sz val="10"/>
        <color rgb="FF808080"/>
        <rFont val="Arial"/>
        <family val="2"/>
        <charset val="204"/>
      </rPr>
      <t> </t>
    </r>
  </si>
  <si>
    <t>Коммуникация с Гражданами</t>
  </si>
  <si>
    <r>
      <t>24.1.</t>
    </r>
    <r>
      <rPr>
        <sz val="7"/>
        <color rgb="FF808080"/>
        <rFont val="Times New Roman"/>
        <family val="1"/>
        <charset val="204"/>
      </rPr>
      <t xml:space="preserve">      </t>
    </r>
    <r>
      <rPr>
        <sz val="10"/>
        <color rgb="FF808080"/>
        <rFont val="Arial"/>
        <family val="2"/>
        <charset val="204"/>
      </rPr>
      <t> </t>
    </r>
  </si>
  <si>
    <t>Наличие формы для обращения ("электронная приёмная")</t>
  </si>
  <si>
    <r>
      <t>·</t>
    </r>
    <r>
      <rPr>
        <sz val="7"/>
        <color rgb="FF808080"/>
        <rFont val="Times New Roman"/>
        <family val="1"/>
        <charset val="204"/>
      </rPr>
      <t xml:space="preserve">       </t>
    </r>
    <r>
      <rPr>
        <sz val="10"/>
        <color rgb="FF808080"/>
        <rFont val="Arial"/>
        <family val="2"/>
        <charset val="204"/>
      </rPr>
      <t>Надо создавать</t>
    </r>
  </si>
  <si>
    <r>
      <t>24.2.</t>
    </r>
    <r>
      <rPr>
        <sz val="7"/>
        <color rgb="FFFF0000"/>
        <rFont val="Times New Roman"/>
        <family val="1"/>
        <charset val="204"/>
      </rPr>
      <t xml:space="preserve">      </t>
    </r>
    <r>
      <rPr>
        <sz val="10"/>
        <color rgb="FFFF0000"/>
        <rFont val="Arial"/>
        <family val="2"/>
        <charset val="204"/>
      </rPr>
      <t> </t>
    </r>
  </si>
  <si>
    <t>Возможность отслеживания обращений</t>
  </si>
  <si>
    <r>
      <t>·</t>
    </r>
    <r>
      <rPr>
        <sz val="7"/>
        <color rgb="FFFF0000"/>
        <rFont val="Times New Roman"/>
        <family val="1"/>
        <charset val="204"/>
      </rPr>
      <t xml:space="preserve">       </t>
    </r>
    <r>
      <rPr>
        <sz val="10"/>
        <color rgb="FFFF0000"/>
        <rFont val="Arial"/>
        <family val="2"/>
        <charset val="204"/>
      </rPr>
      <t xml:space="preserve">Как это будет оценено экспертами? </t>
    </r>
  </si>
  <si>
    <r>
      <t>·</t>
    </r>
    <r>
      <rPr>
        <sz val="7"/>
        <color rgb="FFFF0000"/>
        <rFont val="Times New Roman"/>
        <family val="1"/>
        <charset val="204"/>
      </rPr>
      <t xml:space="preserve">       </t>
    </r>
    <r>
      <rPr>
        <sz val="10"/>
        <color rgb="FFFF0000"/>
        <rFont val="Arial"/>
        <family val="2"/>
        <charset val="204"/>
      </rPr>
      <t>Что они должны увидеть</t>
    </r>
  </si>
  <si>
    <r>
      <t>24.3.</t>
    </r>
    <r>
      <rPr>
        <sz val="7"/>
        <color rgb="FFFF0000"/>
        <rFont val="Times New Roman"/>
        <family val="1"/>
        <charset val="204"/>
      </rPr>
      <t xml:space="preserve">      </t>
    </r>
    <r>
      <rPr>
        <sz val="10"/>
        <color rgb="FFFF0000"/>
        <rFont val="Arial"/>
        <family val="2"/>
        <charset val="204"/>
      </rPr>
      <t> </t>
    </r>
  </si>
  <si>
    <t>Наличие статистики обращений граждан и организаций</t>
  </si>
  <si>
    <r>
      <t>·</t>
    </r>
    <r>
      <rPr>
        <sz val="7"/>
        <color rgb="FFFF0000"/>
        <rFont val="Times New Roman"/>
        <family val="1"/>
        <charset val="204"/>
      </rPr>
      <t xml:space="preserve">       </t>
    </r>
    <r>
      <rPr>
        <sz val="10"/>
        <color rgb="FFFF0000"/>
        <rFont val="Arial"/>
        <family val="2"/>
        <charset val="204"/>
      </rPr>
      <t>За какой период нужна статистика?</t>
    </r>
  </si>
  <si>
    <r>
      <t>24.4.</t>
    </r>
    <r>
      <rPr>
        <sz val="7"/>
        <color rgb="FF808080"/>
        <rFont val="Times New Roman"/>
        <family val="1"/>
        <charset val="204"/>
      </rPr>
      <t xml:space="preserve">      </t>
    </r>
    <r>
      <rPr>
        <sz val="10"/>
        <color rgb="FF808080"/>
        <rFont val="Arial"/>
        <family val="2"/>
        <charset val="204"/>
      </rPr>
      <t> </t>
    </r>
  </si>
  <si>
    <t>Наличие возможности обратиться к члену ОС</t>
  </si>
  <si>
    <r>
      <t>·</t>
    </r>
    <r>
      <rPr>
        <sz val="7"/>
        <color rgb="FF808080"/>
        <rFont val="Times New Roman"/>
        <family val="1"/>
        <charset val="204"/>
      </rPr>
      <t xml:space="preserve">       </t>
    </r>
    <r>
      <rPr>
        <sz val="10"/>
        <color rgb="FF808080"/>
        <rFont val="Arial"/>
        <family val="2"/>
        <charset val="204"/>
      </rPr>
      <t>Не явно</t>
    </r>
  </si>
  <si>
    <r>
      <t>25.</t>
    </r>
    <r>
      <rPr>
        <b/>
        <sz val="7"/>
        <color rgb="FF808080"/>
        <rFont val="Times New Roman"/>
        <family val="1"/>
        <charset val="204"/>
      </rPr>
      <t xml:space="preserve">          </t>
    </r>
    <r>
      <rPr>
        <b/>
        <sz val="10"/>
        <color rgb="FF808080"/>
        <rFont val="Arial"/>
        <family val="2"/>
        <charset val="204"/>
      </rPr>
      <t> </t>
    </r>
  </si>
  <si>
    <t>Полнота контактной информации</t>
  </si>
  <si>
    <r>
      <t>25.1.</t>
    </r>
    <r>
      <rPr>
        <sz val="7"/>
        <color rgb="FF808080"/>
        <rFont val="Times New Roman"/>
        <family val="1"/>
        <charset val="204"/>
      </rPr>
      <t xml:space="preserve">      </t>
    </r>
    <r>
      <rPr>
        <sz val="10"/>
        <color rgb="FF808080"/>
        <rFont val="Arial"/>
        <family val="2"/>
        <charset val="204"/>
      </rPr>
      <t> </t>
    </r>
  </si>
  <si>
    <t>В контактных данных есть почтовый адрес</t>
  </si>
  <si>
    <r>
      <t>25.2.</t>
    </r>
    <r>
      <rPr>
        <sz val="7"/>
        <color rgb="FF808080"/>
        <rFont val="Times New Roman"/>
        <family val="1"/>
        <charset val="204"/>
      </rPr>
      <t xml:space="preserve">      </t>
    </r>
    <r>
      <rPr>
        <sz val="10"/>
        <color rgb="FF808080"/>
        <rFont val="Arial"/>
        <family val="2"/>
        <charset val="204"/>
      </rPr>
      <t> </t>
    </r>
  </si>
  <si>
    <t>В контактных данных есть контактный телефон</t>
  </si>
  <si>
    <r>
      <t>·</t>
    </r>
    <r>
      <rPr>
        <sz val="7"/>
        <color rgb="FF808080"/>
        <rFont val="Times New Roman"/>
        <family val="1"/>
        <charset val="204"/>
      </rPr>
      <t xml:space="preserve">       </t>
    </r>
    <r>
      <rPr>
        <sz val="10"/>
        <color rgb="FF808080"/>
        <rFont val="Arial"/>
        <family val="2"/>
        <charset val="204"/>
      </rPr>
      <t xml:space="preserve">Есть </t>
    </r>
  </si>
  <si>
    <r>
      <t>25.3.</t>
    </r>
    <r>
      <rPr>
        <sz val="7"/>
        <color rgb="FF808080"/>
        <rFont val="Times New Roman"/>
        <family val="1"/>
        <charset val="204"/>
      </rPr>
      <t xml:space="preserve">      </t>
    </r>
    <r>
      <rPr>
        <sz val="10"/>
        <color rgb="FF808080"/>
        <rFont val="Arial"/>
        <family val="2"/>
        <charset val="204"/>
      </rPr>
      <t> </t>
    </r>
  </si>
  <si>
    <t>В контактных данных есть адрес электронной почты</t>
  </si>
  <si>
    <r>
      <t>25.4.</t>
    </r>
    <r>
      <rPr>
        <sz val="7"/>
        <color rgb="FFFF0000"/>
        <rFont val="Times New Roman"/>
        <family val="1"/>
        <charset val="204"/>
      </rPr>
      <t xml:space="preserve">      </t>
    </r>
    <r>
      <rPr>
        <sz val="10"/>
        <color rgb="FFFF0000"/>
        <rFont val="Arial"/>
        <family val="2"/>
        <charset val="204"/>
      </rPr>
      <t> </t>
    </r>
  </si>
  <si>
    <t>Количество ссылок на профили в различных соцсетях</t>
  </si>
  <si>
    <r>
      <t>·</t>
    </r>
    <r>
      <rPr>
        <sz val="7"/>
        <color rgb="FFFF0000"/>
        <rFont val="Times New Roman"/>
        <family val="1"/>
        <charset val="204"/>
      </rPr>
      <t xml:space="preserve">       </t>
    </r>
    <r>
      <rPr>
        <sz val="10"/>
        <color rgb="FFFF0000"/>
        <rFont val="Arial"/>
        <family val="2"/>
        <charset val="204"/>
      </rPr>
      <t>Социальные сети нужны у всех членов ОС или достаточно части?</t>
    </r>
  </si>
  <si>
    <r>
      <t>·</t>
    </r>
    <r>
      <rPr>
        <sz val="7"/>
        <color rgb="FFFF0000"/>
        <rFont val="Times New Roman"/>
        <family val="1"/>
        <charset val="204"/>
      </rPr>
      <t xml:space="preserve">       </t>
    </r>
    <r>
      <rPr>
        <sz val="10"/>
        <color rgb="FFFF0000"/>
        <rFont val="Arial"/>
        <family val="2"/>
        <charset val="204"/>
      </rPr>
      <t>Какие социальные сети будет идти в зачет</t>
    </r>
  </si>
  <si>
    <r>
      <t>26.</t>
    </r>
    <r>
      <rPr>
        <b/>
        <sz val="7"/>
        <color rgb="FF808080"/>
        <rFont val="Times New Roman"/>
        <family val="1"/>
        <charset val="204"/>
      </rPr>
      <t xml:space="preserve">          </t>
    </r>
    <r>
      <rPr>
        <b/>
        <sz val="10"/>
        <color rgb="FF808080"/>
        <rFont val="Arial"/>
        <family val="2"/>
        <charset val="204"/>
      </rPr>
      <t> </t>
    </r>
  </si>
  <si>
    <t>Навигационная доступность и удобство</t>
  </si>
  <si>
    <r>
      <t>26.1.</t>
    </r>
    <r>
      <rPr>
        <sz val="7"/>
        <color rgb="FF808080"/>
        <rFont val="Times New Roman"/>
        <family val="1"/>
        <charset val="204"/>
      </rPr>
      <t xml:space="preserve">      </t>
    </r>
    <r>
      <rPr>
        <sz val="10"/>
        <color rgb="FF808080"/>
        <rFont val="Arial"/>
        <family val="2"/>
        <charset val="204"/>
      </rPr>
      <t> </t>
    </r>
  </si>
  <si>
    <t>Наличие своего сайта у ОС</t>
  </si>
  <si>
    <r>
      <t>26.2.</t>
    </r>
    <r>
      <rPr>
        <sz val="7"/>
        <color rgb="FF808080"/>
        <rFont val="Times New Roman"/>
        <family val="1"/>
        <charset val="204"/>
      </rPr>
      <t xml:space="preserve">      </t>
    </r>
    <r>
      <rPr>
        <sz val="10"/>
        <color rgb="FF808080"/>
        <rFont val="Arial"/>
        <family val="2"/>
        <charset val="204"/>
      </rPr>
      <t> </t>
    </r>
  </si>
  <si>
    <t>Наличие ссылки на ОС с главной страницы</t>
  </si>
  <si>
    <r>
      <t>26.3.</t>
    </r>
    <r>
      <rPr>
        <sz val="7"/>
        <color rgb="FF808080"/>
        <rFont val="Times New Roman"/>
        <family val="1"/>
        <charset val="204"/>
      </rPr>
      <t xml:space="preserve">      </t>
    </r>
    <r>
      <rPr>
        <sz val="10"/>
        <color rgb="FF808080"/>
        <rFont val="Arial"/>
        <family val="2"/>
        <charset val="204"/>
      </rPr>
      <t> </t>
    </r>
  </si>
  <si>
    <t>Глубина размещения раздела (сколько кликов нужно сделать, чтобы попасть с главной страницы в раздел ОС)</t>
  </si>
  <si>
    <r>
      <t>·</t>
    </r>
    <r>
      <rPr>
        <sz val="7"/>
        <color rgb="FF808080"/>
        <rFont val="Times New Roman"/>
        <family val="1"/>
        <charset val="204"/>
      </rPr>
      <t xml:space="preserve">       </t>
    </r>
    <r>
      <rPr>
        <sz val="10"/>
        <color rgb="FF808080"/>
        <rFont val="Arial"/>
        <family val="2"/>
        <charset val="204"/>
      </rPr>
      <t>1</t>
    </r>
  </si>
  <si>
    <r>
      <t>26.4.</t>
    </r>
    <r>
      <rPr>
        <sz val="7"/>
        <color rgb="FF808080"/>
        <rFont val="Times New Roman"/>
        <family val="1"/>
        <charset val="204"/>
      </rPr>
      <t xml:space="preserve">      </t>
    </r>
    <r>
      <rPr>
        <sz val="10"/>
        <color rgb="FF808080"/>
        <rFont val="Arial"/>
        <family val="2"/>
        <charset val="204"/>
      </rPr>
      <t> </t>
    </r>
  </si>
  <si>
    <t>Оценка "дружественности" интерфейса сайта</t>
  </si>
  <si>
    <r>
      <t>·</t>
    </r>
    <r>
      <rPr>
        <sz val="7"/>
        <color rgb="FF808080"/>
        <rFont val="Times New Roman"/>
        <family val="1"/>
        <charset val="204"/>
      </rPr>
      <t xml:space="preserve">       </t>
    </r>
    <r>
      <rPr>
        <sz val="10"/>
        <color rgb="FF808080"/>
        <rFont val="Arial"/>
        <family val="2"/>
        <charset val="204"/>
      </rPr>
      <t>Надо обсуждать</t>
    </r>
  </si>
  <si>
    <r>
      <t>26.5.</t>
    </r>
    <r>
      <rPr>
        <sz val="7"/>
        <color rgb="FF808080"/>
        <rFont val="Times New Roman"/>
        <family val="1"/>
        <charset val="204"/>
      </rPr>
      <t xml:space="preserve">      </t>
    </r>
    <r>
      <rPr>
        <sz val="10"/>
        <color rgb="FF808080"/>
        <rFont val="Arial"/>
        <family val="2"/>
        <charset val="204"/>
      </rPr>
      <t> </t>
    </r>
  </si>
  <si>
    <t>Число дней с даты последней новости</t>
  </si>
  <si>
    <t>о</t>
  </si>
  <si>
    <t>н</t>
  </si>
  <si>
    <t>к</t>
  </si>
  <si>
    <t>п</t>
  </si>
  <si>
    <t>в</t>
  </si>
  <si>
    <t>оп</t>
  </si>
  <si>
    <t>и</t>
  </si>
  <si>
    <t>№ в анкете 22</t>
  </si>
  <si>
    <t>Ссылка на Стандарт</t>
  </si>
  <si>
    <t>№№</t>
  </si>
  <si>
    <t>Номер метрики'22 (по конструктору весов)</t>
  </si>
  <si>
    <t>№</t>
  </si>
  <si>
    <t xml:space="preserve">Соответствие положения об общественном совете Стандарту деятельности общественного совета при федеральном органе исполнительной власти (Типовое положение) (утв. решением совета Общественной палаты Российской Федерации от 05.07.2018 №  55-С (ред. от 02.12.2020) </t>
  </si>
  <si>
    <t>(указать соответствует ли положение об общественном совете действующей редакции Стандарта)</t>
  </si>
  <si>
    <r>
      <t xml:space="preserve">Соответствие подпункту 2.2.1 Стандарта (рассматривать проекты общественно значимых нормативных правовых актов и иных документов, разрабатываемых федеральным органом исполнительной власти); </t>
    </r>
    <r>
      <rPr>
        <i/>
        <sz val="14"/>
        <color theme="1"/>
        <rFont val="Times New Roman"/>
        <family val="1"/>
        <charset val="204"/>
      </rPr>
      <t>(указать: сколько проектов НПА общественный совет рассмотрел в 2021 г. и их перечень; сколько всего НПА принял ФОИВ в 2021 г., за год; по какому количеству проектов НПА предложения общественного совета были приняты полностью или частично; в каких документах закреплено рассмотрение НПА советом (протоколы ОС, обращение к руководителю ФОИВ, иное указать); есть ли документ, обобщающий практику рассмотрения и корректировки проектов НПА на регулярной основе (год, квартал) и, при наличии, привести ссылку на его размещение в открытом доступе)</t>
    </r>
  </si>
  <si>
    <r>
      <t xml:space="preserve">Соответствие подпункту 2.2.2 Стандарта (участвовать в мониторинге качества оказания государственных услуг федеральным органом исполнительной власти, </t>
    </r>
    <r>
      <rPr>
        <i/>
        <sz val="14"/>
        <color theme="1"/>
        <rFont val="Times New Roman"/>
        <family val="1"/>
        <charset val="204"/>
      </rPr>
      <t>при наличии</t>
    </r>
    <r>
      <rPr>
        <sz val="14"/>
        <color theme="1"/>
        <rFont val="Times New Roman"/>
        <family val="1"/>
        <charset val="204"/>
      </rPr>
      <t xml:space="preserve">) </t>
    </r>
    <r>
      <rPr>
        <i/>
        <sz val="14"/>
        <color theme="1"/>
        <rFont val="Times New Roman"/>
        <family val="1"/>
        <charset val="204"/>
      </rPr>
      <t>(указать наличие документа об участии в мониторинге (название, реквизиты)</t>
    </r>
    <r>
      <rPr>
        <i/>
        <sz val="11"/>
        <color theme="1"/>
        <rFont val="Calibri"/>
        <family val="2"/>
        <charset val="204"/>
        <scheme val="minor"/>
      </rPr>
      <t xml:space="preserve"> </t>
    </r>
    <r>
      <rPr>
        <i/>
        <sz val="14"/>
        <color theme="1"/>
        <rFont val="Times New Roman"/>
        <family val="1"/>
        <charset val="204"/>
      </rPr>
      <t>и привести ссылку на его размещение в открытом доступе)</t>
    </r>
  </si>
  <si>
    <r>
      <t xml:space="preserve">Соответствие подпункту 2.2.3 Стандарта (участвовать в антикоррупционной работе, оценке эффективности государственных закупок и кадровой работе федерального органа исполнительной власти) </t>
    </r>
    <r>
      <rPr>
        <i/>
        <sz val="14"/>
        <color theme="1"/>
        <rFont val="Times New Roman"/>
        <family val="1"/>
        <charset val="204"/>
      </rPr>
      <t>(указать наличие документов об участии в антикоррупционной работе, оценке эффективности государственных закупок и кадровой работе (название (названия), реквизиты) и, при наличии, привести ссылку на его (их) размещение в открытом доступе)</t>
    </r>
  </si>
  <si>
    <r>
      <t xml:space="preserve">Соответствие подпункту 2.2.4 Стандарта (принимать участие в работе аттестационных комиссий и конкурсных комиссий по замещению должностей) </t>
    </r>
    <r>
      <rPr>
        <i/>
        <sz val="14"/>
        <color theme="1"/>
        <rFont val="Times New Roman"/>
        <family val="1"/>
        <charset val="204"/>
      </rPr>
      <t>(указать, сколько членов ОС входит в состав аттестационных комиссий и конкурсных комиссий, привести список членов ОС, которые входят в состав аттестационных комиссий и конкурсных комиссий)</t>
    </r>
  </si>
  <si>
    <r>
      <t>Соответствие подпункту 2.2.5 Стандарта (рассматривать иные вопросы, предусмотренные законодательством Российской Федерации, иными нормативными правовыми актами и решениями Общественной палаты Российской Федерации)</t>
    </r>
    <r>
      <rPr>
        <i/>
        <sz val="14"/>
        <color theme="1"/>
        <rFont val="Times New Roman"/>
        <family val="1"/>
        <charset val="204"/>
      </rPr>
      <t xml:space="preserve"> (указать,  какие иные вопросы были рассмотрены)</t>
    </r>
  </si>
  <si>
    <r>
      <t>Соответствие</t>
    </r>
    <r>
      <rPr>
        <sz val="11"/>
        <color theme="1"/>
        <rFont val="Calibri"/>
        <family val="2"/>
        <charset val="204"/>
        <scheme val="minor"/>
      </rPr>
      <t xml:space="preserve"> </t>
    </r>
    <r>
      <rPr>
        <sz val="14"/>
        <color theme="1"/>
        <rFont val="Times New Roman"/>
        <family val="1"/>
        <charset val="204"/>
      </rPr>
      <t xml:space="preserve">подпункту 2.3.1 Стандарта (рассматривать ежегодные планы деятельности федерального органа исполнительной власти, в том числе по исполнению указов, распоряжений, поручений Президента Российской Федерации, а также участвовать в подготовке публичного отчета по их исполнению) </t>
    </r>
    <r>
      <rPr>
        <i/>
        <sz val="14"/>
        <color theme="1"/>
        <rFont val="Times New Roman"/>
        <family val="1"/>
        <charset val="204"/>
      </rPr>
      <t>(указать:  был ли рассмотрен план, если да, то были ли направлены предложения по его совершенствованию, а также были ли приняты предложения)</t>
    </r>
  </si>
  <si>
    <r>
      <t>Соответствие</t>
    </r>
    <r>
      <rPr>
        <sz val="11"/>
        <color theme="1"/>
        <rFont val="Calibri"/>
        <family val="2"/>
        <charset val="204"/>
        <scheme val="minor"/>
      </rPr>
      <t xml:space="preserve"> </t>
    </r>
    <r>
      <rPr>
        <sz val="14"/>
        <color theme="1"/>
        <rFont val="Times New Roman"/>
        <family val="1"/>
        <charset val="204"/>
      </rPr>
      <t>подпункту 2.3.2 Стандарта (участвовать в подготовке докладов о результатах контрольной деятельности, о затратах на содержание федерального органа исполнительной власти и его территориальных подразделений)</t>
    </r>
    <r>
      <rPr>
        <i/>
        <sz val="14"/>
        <color theme="1"/>
        <rFont val="Times New Roman"/>
        <family val="1"/>
        <charset val="204"/>
      </rPr>
      <t xml:space="preserve"> (указать, принял ли общественный совет участие в подготовке доклада о результатах контрольной деятельности, если да и он размещен в открытом доступе – дать ссылку)</t>
    </r>
  </si>
  <si>
    <r>
      <t>Соответствие</t>
    </r>
    <r>
      <rPr>
        <sz val="11"/>
        <color theme="1"/>
        <rFont val="Calibri"/>
        <family val="2"/>
        <charset val="204"/>
        <scheme val="minor"/>
      </rPr>
      <t xml:space="preserve"> </t>
    </r>
    <r>
      <rPr>
        <sz val="14"/>
        <color theme="1"/>
        <rFont val="Times New Roman"/>
        <family val="1"/>
        <charset val="204"/>
      </rPr>
      <t xml:space="preserve">подпункту 2.3.3 Стандарта (участвовать в публичном обсуждении Концепции открытости федеральных органов исполнительной власти (утв. распоряжением Правительства Российской Федерации от 30.01.2014 № 93-р) </t>
    </r>
    <r>
      <rPr>
        <i/>
        <sz val="14"/>
        <color theme="1"/>
        <rFont val="Times New Roman"/>
        <family val="1"/>
        <charset val="204"/>
      </rPr>
      <t>(указать, состоялось ли такое обсуждение, в рамках какого мероприятия было проведено обсуждение, если такое обсуждение состоялось и результаты размещены в открытом доступе – дать ссылку на их размещение)</t>
    </r>
  </si>
  <si>
    <r>
      <t>Соответствие</t>
    </r>
    <r>
      <rPr>
        <sz val="11"/>
        <color theme="1"/>
        <rFont val="Calibri"/>
        <family val="2"/>
        <charset val="204"/>
        <scheme val="minor"/>
      </rPr>
      <t xml:space="preserve"> </t>
    </r>
    <r>
      <rPr>
        <sz val="14"/>
        <color theme="1"/>
        <rFont val="Times New Roman"/>
        <family val="1"/>
        <charset val="204"/>
      </rPr>
      <t xml:space="preserve">подпункту 2.3.4 Стандарта (проводить слушания по приоритетным направлениям деятельности федерального органа исполнительной власти) </t>
    </r>
    <r>
      <rPr>
        <i/>
        <sz val="14"/>
        <color theme="1"/>
        <rFont val="Times New Roman"/>
        <family val="1"/>
        <charset val="204"/>
      </rPr>
      <t>(указать, сколько было проведено слушаний, привести их перечень, если результаты слушаний размещены в открытом доступе – дать ссылку на их размещение)</t>
    </r>
  </si>
  <si>
    <r>
      <t>11.</t>
    </r>
    <r>
      <rPr>
        <sz val="7"/>
        <color theme="1"/>
        <rFont val="Times New Roman"/>
        <family val="1"/>
        <charset val="204"/>
      </rPr>
      <t xml:space="preserve"> </t>
    </r>
    <r>
      <rPr>
        <sz val="14"/>
        <color theme="1"/>
        <rFont val="Times New Roman"/>
        <family val="1"/>
        <charset val="204"/>
      </rPr>
      <t> </t>
    </r>
  </si>
  <si>
    <r>
      <t>Соответствие</t>
    </r>
    <r>
      <rPr>
        <sz val="11"/>
        <color theme="1"/>
        <rFont val="Calibri"/>
        <family val="2"/>
        <charset val="204"/>
        <scheme val="minor"/>
      </rPr>
      <t xml:space="preserve"> </t>
    </r>
    <r>
      <rPr>
        <sz val="14"/>
        <color theme="1"/>
        <rFont val="Times New Roman"/>
        <family val="1"/>
        <charset val="204"/>
      </rPr>
      <t>подпункту 2.3.5 Стандарта (принимать участие в работе:</t>
    </r>
  </si>
  <si>
    <r>
      <t>комиссий по соблюдению требований к служебному поведению и урегулированию конфликта интересов; иных рабочих органов, создаваемых федеральными органами исполнительной власти по вопросам кадровой работы, антикоррупционной деятельности и закупок (товаров, работ, услуг), включая размещение государственных заказов на выполнение научно-исследовательских работ и оказание консультационных услуг)</t>
    </r>
    <r>
      <rPr>
        <i/>
        <sz val="14"/>
        <color theme="1"/>
        <rFont val="Times New Roman"/>
        <family val="1"/>
        <charset val="204"/>
      </rPr>
      <t xml:space="preserve"> (указать сколько было поведено заседаний комиссий и иных органов по соблюдению требований к служебному поведению и урегулированию конфликта интересов, а также по вопросам кадровой работы, антикоррупционной деятельности и закупок (товаров, работ, услуг), включая размещение государственных заказов с участием членов ОС, привести перечень мероприятий)</t>
    </r>
  </si>
  <si>
    <r>
      <t>12.</t>
    </r>
    <r>
      <rPr>
        <sz val="7"/>
        <color theme="1"/>
        <rFont val="Times New Roman"/>
        <family val="1"/>
        <charset val="204"/>
      </rPr>
      <t xml:space="preserve"> </t>
    </r>
    <r>
      <rPr>
        <sz val="14"/>
        <color theme="1"/>
        <rFont val="Times New Roman"/>
        <family val="1"/>
        <charset val="204"/>
      </rPr>
      <t> </t>
    </r>
  </si>
  <si>
    <r>
      <t>Соответствие</t>
    </r>
    <r>
      <rPr>
        <sz val="11"/>
        <color theme="1"/>
        <rFont val="Calibri"/>
        <family val="2"/>
        <charset val="204"/>
        <scheme val="minor"/>
      </rPr>
      <t xml:space="preserve"> </t>
    </r>
    <r>
      <rPr>
        <sz val="14"/>
        <color theme="1"/>
        <rFont val="Times New Roman"/>
        <family val="1"/>
        <charset val="204"/>
      </rPr>
      <t>подпункту 2.3.6 Стандарта (осуществлять мероприятия, рекомендованные Концепцией открытости и рекомендациями по реализации принципов открытости в федеральных органах исполнительной власти:</t>
    </r>
  </si>
  <si>
    <r>
      <t xml:space="preserve">- участвовать в разработке ведомственных планов по реализации Концепции открытости федеральных органов исполнительной власти </t>
    </r>
    <r>
      <rPr>
        <i/>
        <sz val="14"/>
        <color theme="1"/>
        <rFont val="Times New Roman"/>
        <family val="1"/>
        <charset val="204"/>
      </rPr>
      <t>(указать, был ли факт участия, а также были ли учтены предложения общественного совета в конечной редакции планов)</t>
    </r>
    <r>
      <rPr>
        <sz val="14"/>
        <color theme="1"/>
        <rFont val="Times New Roman"/>
        <family val="1"/>
        <charset val="204"/>
      </rPr>
      <t>;</t>
    </r>
  </si>
  <si>
    <r>
      <t xml:space="preserve">- утверждать результаты общественных обсуждений, решений и отчетов федерального органа исполнительной власти по итогам общественной экспертизы нормативных правовых актов </t>
    </r>
    <r>
      <rPr>
        <i/>
        <sz val="14"/>
        <color theme="1"/>
        <rFont val="Times New Roman"/>
        <family val="1"/>
        <charset val="204"/>
      </rPr>
      <t>(указать, был ли факт утверждения)</t>
    </r>
    <r>
      <rPr>
        <sz val="14"/>
        <color theme="1"/>
        <rFont val="Times New Roman"/>
        <family val="1"/>
        <charset val="204"/>
      </rPr>
      <t>;</t>
    </r>
  </si>
  <si>
    <r>
      <t xml:space="preserve">- осуществлять мониторинг публичной декларации руководителя федерального органа исполнительной власти и (или) публичного плана деятельности федерального органа исполнительной власти, а также один раз в полгода принимать отчет о ходе реализации данного плана </t>
    </r>
    <r>
      <rPr>
        <i/>
        <sz val="14"/>
        <color theme="1"/>
        <rFont val="Times New Roman"/>
        <family val="1"/>
        <charset val="204"/>
      </rPr>
      <t>(указать, сколько принято отчетов, если да и отчеты размещены в открытом доступе – дать ссылку на их размещение)</t>
    </r>
    <r>
      <rPr>
        <sz val="14"/>
        <color theme="1"/>
        <rFont val="Times New Roman"/>
        <family val="1"/>
        <charset val="204"/>
      </rPr>
      <t>;</t>
    </r>
  </si>
  <si>
    <r>
      <t xml:space="preserve">- участвовать в подготовке экспертного содоклада в отношении итогового (о результатах и основных направлениях деятельности федерального органа исполнительной власти за отчетный год) доклада федерального органа исполнительной власти </t>
    </r>
    <r>
      <rPr>
        <i/>
        <sz val="14"/>
        <color theme="1"/>
        <rFont val="Times New Roman"/>
        <family val="1"/>
        <charset val="204"/>
      </rPr>
      <t>(указать, подготовлен ли содоклад, если да и он размещен в открытом доступе – дать ссылку на их размещение)</t>
    </r>
    <r>
      <rPr>
        <sz val="14"/>
        <color theme="1"/>
        <rFont val="Times New Roman"/>
        <family val="1"/>
        <charset val="204"/>
      </rPr>
      <t>;</t>
    </r>
  </si>
  <si>
    <r>
      <t xml:space="preserve">- осуществлять выборочный анализ качества ответов федерального органа исполнительной власти на обращения граждан </t>
    </r>
    <r>
      <rPr>
        <i/>
        <sz val="14"/>
        <color theme="1"/>
        <rFont val="Times New Roman"/>
        <family val="1"/>
        <charset val="204"/>
      </rPr>
      <t>(указать, подготовлен ли отчет по результатам анализа, если да и он размещен в открытом доступе – дать ссылку на размещение)</t>
    </r>
    <r>
      <rPr>
        <sz val="14"/>
        <color theme="1"/>
        <rFont val="Times New Roman"/>
        <family val="1"/>
        <charset val="204"/>
      </rPr>
      <t>;</t>
    </r>
  </si>
  <si>
    <r>
      <t xml:space="preserve">- утверждать основные мероприятия (операционные планы) федерального органа исполнительной власти по выполнению намеченных приоритетных мероприятий и (или) достижению установленных конечных результатов </t>
    </r>
    <r>
      <rPr>
        <i/>
        <sz val="14"/>
        <color theme="1"/>
        <rFont val="Times New Roman"/>
        <family val="1"/>
        <charset val="204"/>
      </rPr>
      <t>(указать, был ли факт утверждения)</t>
    </r>
  </si>
  <si>
    <r>
      <t>13.</t>
    </r>
    <r>
      <rPr>
        <sz val="7"/>
        <color theme="1"/>
        <rFont val="Times New Roman"/>
        <family val="1"/>
        <charset val="204"/>
      </rPr>
      <t xml:space="preserve"> </t>
    </r>
    <r>
      <rPr>
        <sz val="14"/>
        <color theme="1"/>
        <rFont val="Times New Roman"/>
        <family val="1"/>
        <charset val="204"/>
      </rPr>
      <t> </t>
    </r>
  </si>
  <si>
    <r>
      <t>Соответствие</t>
    </r>
    <r>
      <rPr>
        <sz val="11"/>
        <color theme="1"/>
        <rFont val="Calibri"/>
        <family val="2"/>
        <charset val="204"/>
        <scheme val="minor"/>
      </rPr>
      <t xml:space="preserve"> </t>
    </r>
    <r>
      <rPr>
        <sz val="14"/>
        <color theme="1"/>
        <rFont val="Times New Roman"/>
        <family val="1"/>
        <charset val="204"/>
      </rPr>
      <t xml:space="preserve">2.3.7 Стандарта (взаимодействовать со средствами массовой информации по освещению вопросов, обсуждаемых на заседаниях общественного совета) </t>
    </r>
    <r>
      <rPr>
        <i/>
        <sz val="14"/>
        <color theme="1"/>
        <rFont val="Times New Roman"/>
        <family val="1"/>
        <charset val="204"/>
      </rPr>
      <t>(перечислить основные проблемные публикации, инициированные общественным советом</t>
    </r>
    <r>
      <rPr>
        <i/>
        <sz val="16"/>
        <color theme="1"/>
        <rFont val="Times New Roman"/>
        <family val="1"/>
        <charset val="204"/>
      </rPr>
      <t xml:space="preserve">, </t>
    </r>
    <r>
      <rPr>
        <i/>
        <sz val="14"/>
        <color theme="1"/>
        <rFont val="Times New Roman"/>
        <family val="1"/>
        <charset val="204"/>
      </rPr>
      <t>указать, в каких средствах массовой информации, социальных сетях освещена деятельность ОС, и ссылки на статьи или видео (если имеются)</t>
    </r>
  </si>
  <si>
    <r>
      <t>14.</t>
    </r>
    <r>
      <rPr>
        <sz val="7"/>
        <color theme="1"/>
        <rFont val="Times New Roman"/>
        <family val="1"/>
        <charset val="204"/>
      </rPr>
      <t xml:space="preserve"> </t>
    </r>
    <r>
      <rPr>
        <sz val="14"/>
        <color theme="1"/>
        <rFont val="Times New Roman"/>
        <family val="1"/>
        <charset val="204"/>
      </rPr>
      <t> </t>
    </r>
  </si>
  <si>
    <r>
      <t xml:space="preserve">Соответствие части 1 подпункта 2.5 Стандарта  (реализация полномочий приглашать на заседания общественного совета руководителей федеральных органов исполнительной власти, представителей общественных объединений, иных организаций) </t>
    </r>
    <r>
      <rPr>
        <i/>
        <sz val="14"/>
        <color theme="1"/>
        <rFont val="Times New Roman"/>
        <family val="1"/>
        <charset val="204"/>
      </rPr>
      <t>(указать, сколько раз руководитель ФОИВа участвовал в заседаниях ОС, сколько раз принимали участие руководители общественных объединений и иных организаций, с перечислением конкретных лиц)</t>
    </r>
  </si>
  <si>
    <r>
      <t>15.</t>
    </r>
    <r>
      <rPr>
        <sz val="7"/>
        <color theme="1"/>
        <rFont val="Times New Roman"/>
        <family val="1"/>
        <charset val="204"/>
      </rPr>
      <t xml:space="preserve"> </t>
    </r>
    <r>
      <rPr>
        <sz val="14"/>
        <color theme="1"/>
        <rFont val="Times New Roman"/>
        <family val="1"/>
        <charset val="204"/>
      </rPr>
      <t> </t>
    </r>
  </si>
  <si>
    <r>
      <t>Соответствие</t>
    </r>
    <r>
      <rPr>
        <sz val="11"/>
        <color theme="1"/>
        <rFont val="Calibri"/>
        <family val="2"/>
        <charset val="204"/>
        <scheme val="minor"/>
      </rPr>
      <t xml:space="preserve"> </t>
    </r>
    <r>
      <rPr>
        <sz val="14"/>
        <color theme="1"/>
        <rFont val="Times New Roman"/>
        <family val="1"/>
        <charset val="204"/>
      </rPr>
      <t xml:space="preserve">части 2 подпункта 2.5 Стандарта (реализация полномочий создавать по вопросам, отнесенным к компетенции общественного совета, комиссии и рабочие группы, в состав которых могут входить по согласованию с руководителем федерального органа исполнительной власти государственные гражданские служащие, представители общественных объединений и иных организаций) </t>
    </r>
    <r>
      <rPr>
        <i/>
        <sz val="14"/>
        <color theme="1"/>
        <rFont val="Times New Roman"/>
        <family val="1"/>
        <charset val="204"/>
      </rPr>
      <t>(указать факт создания комиссий и/или рабочих групп, указать их число и перечень, в случае наличия рабочих групп и комиссий и его размещения в открытом доступе – дать ссылки на размещение информации об их составе и протоколах заседаний)</t>
    </r>
  </si>
  <si>
    <r>
      <t>16.</t>
    </r>
    <r>
      <rPr>
        <sz val="7"/>
        <color theme="1"/>
        <rFont val="Times New Roman"/>
        <family val="1"/>
        <charset val="204"/>
      </rPr>
      <t xml:space="preserve"> </t>
    </r>
    <r>
      <rPr>
        <sz val="14"/>
        <color theme="1"/>
        <rFont val="Times New Roman"/>
        <family val="1"/>
        <charset val="204"/>
      </rPr>
      <t> </t>
    </r>
  </si>
  <si>
    <r>
      <t xml:space="preserve">Соответствие части 3 подпункта 2.5 Стандарта  (реализация полномочий привлекать к работе общественного совета граждан Российской Федерации, общественные объединения и иные организации, а также иные объединения граждан Российской Федерации, представители которых не вошли в состав общественного совета, непосредственно и (или) путем представления ими отзывов, предложений и замечаний в порядке, определяемом председателем общественного совета) </t>
    </r>
    <r>
      <rPr>
        <i/>
        <sz val="14"/>
        <color theme="1"/>
        <rFont val="Times New Roman"/>
        <family val="1"/>
        <charset val="204"/>
      </rPr>
      <t>(указать, с какими общественными объединениями регулярно взаимодействует общественный совет)</t>
    </r>
  </si>
  <si>
    <r>
      <t>17.</t>
    </r>
    <r>
      <rPr>
        <sz val="7"/>
        <color theme="1"/>
        <rFont val="Times New Roman"/>
        <family val="1"/>
        <charset val="204"/>
      </rPr>
      <t xml:space="preserve"> </t>
    </r>
    <r>
      <rPr>
        <sz val="14"/>
        <color theme="1"/>
        <rFont val="Times New Roman"/>
        <family val="1"/>
        <charset val="204"/>
      </rPr>
      <t> </t>
    </r>
  </si>
  <si>
    <r>
      <t>Соответствие части 4 подпункта 2.5 Стандарта</t>
    </r>
    <r>
      <rPr>
        <sz val="11"/>
        <color theme="1"/>
        <rFont val="Calibri"/>
        <family val="2"/>
        <charset val="204"/>
        <scheme val="minor"/>
      </rPr>
      <t xml:space="preserve"> </t>
    </r>
    <r>
      <rPr>
        <sz val="14"/>
        <color theme="1"/>
        <rFont val="Times New Roman"/>
        <family val="1"/>
        <charset val="204"/>
      </rPr>
      <t xml:space="preserve"> (реализация полномочий организовывать проведение общественных экспертиз проектов нормативных правовых актов, разрабатываемых федеральными органами исполнительной власти, в соответствии с Федеральным законом от 21 июля 2014 г. № 212-ФЗ «Об основах общественного контроля в Российской Федерации») </t>
    </r>
    <r>
      <rPr>
        <i/>
        <sz val="14"/>
        <color theme="1"/>
        <rFont val="Times New Roman"/>
        <family val="1"/>
        <charset val="204"/>
      </rPr>
      <t>(указать, сколько общественных экспертиз было проведено, привести их перечень,  в случае их размещения в открытом доступе дать ссылки на размещение)</t>
    </r>
  </si>
  <si>
    <r>
      <t>18.</t>
    </r>
    <r>
      <rPr>
        <sz val="7"/>
        <color theme="1"/>
        <rFont val="Times New Roman"/>
        <family val="1"/>
        <charset val="204"/>
      </rPr>
      <t xml:space="preserve"> </t>
    </r>
    <r>
      <rPr>
        <sz val="14"/>
        <color theme="1"/>
        <rFont val="Times New Roman"/>
        <family val="1"/>
        <charset val="204"/>
      </rPr>
      <t> </t>
    </r>
  </si>
  <si>
    <r>
      <t>Соответствие части 5 подпункта 2.5 Стандарта</t>
    </r>
    <r>
      <rPr>
        <sz val="11"/>
        <color theme="1"/>
        <rFont val="Calibri"/>
        <family val="2"/>
        <charset val="204"/>
        <scheme val="minor"/>
      </rPr>
      <t xml:space="preserve"> </t>
    </r>
    <r>
      <rPr>
        <sz val="14"/>
        <color theme="1"/>
        <rFont val="Times New Roman"/>
        <family val="1"/>
        <charset val="204"/>
      </rPr>
      <t xml:space="preserve"> (реализация полномочий направлять запросы и обращения в федеральные органы исполнительной власти) </t>
    </r>
    <r>
      <rPr>
        <i/>
        <sz val="14"/>
        <color theme="1"/>
        <rFont val="Times New Roman"/>
        <family val="1"/>
        <charset val="204"/>
      </rPr>
      <t>(указать, сколько запросов было направлено, по какому количеству запросов приняты меры, привести ссылки на размещение результатов этой деятельности в открытом доступе)</t>
    </r>
  </si>
  <si>
    <r>
      <t>19.</t>
    </r>
    <r>
      <rPr>
        <sz val="7"/>
        <color theme="1"/>
        <rFont val="Times New Roman"/>
        <family val="1"/>
        <charset val="204"/>
      </rPr>
      <t xml:space="preserve"> </t>
    </r>
    <r>
      <rPr>
        <sz val="14"/>
        <color theme="1"/>
        <rFont val="Times New Roman"/>
        <family val="1"/>
        <charset val="204"/>
      </rPr>
      <t> </t>
    </r>
  </si>
  <si>
    <r>
      <t>Соответствие части 6 подпункта 2.5 Стандарта</t>
    </r>
    <r>
      <rPr>
        <sz val="11"/>
        <color theme="1"/>
        <rFont val="Calibri"/>
        <family val="2"/>
        <charset val="204"/>
        <scheme val="minor"/>
      </rPr>
      <t xml:space="preserve"> </t>
    </r>
    <r>
      <rPr>
        <sz val="14"/>
        <color theme="1"/>
        <rFont val="Times New Roman"/>
        <family val="1"/>
        <charset val="204"/>
      </rPr>
      <t xml:space="preserve"> (реализация полномочий информировать органы государственной власти и широкую общественность о выявленных в ходе контроля нарушениях) </t>
    </r>
    <r>
      <rPr>
        <i/>
        <sz val="14"/>
        <color theme="1"/>
        <rFont val="Times New Roman"/>
        <family val="1"/>
        <charset val="204"/>
      </rPr>
      <t>(указать ссылки на размещенные в открытом доступе материалы такого информирования)</t>
    </r>
  </si>
  <si>
    <r>
      <t>20.</t>
    </r>
    <r>
      <rPr>
        <sz val="7"/>
        <color theme="1"/>
        <rFont val="Times New Roman"/>
        <family val="1"/>
        <charset val="204"/>
      </rPr>
      <t xml:space="preserve"> </t>
    </r>
    <r>
      <rPr>
        <sz val="14"/>
        <color theme="1"/>
        <rFont val="Times New Roman"/>
        <family val="1"/>
        <charset val="204"/>
      </rPr>
      <t> </t>
    </r>
  </si>
  <si>
    <t>Проведение очных заседаний, в том числе по ВКС, общественного совета не реже шести  раз в год.</t>
  </si>
  <si>
    <t>(указать даты очных заседаний общественного совета, форму (очные, очные в формате ВКС, выездные, совместные с другими общественными советами)</t>
  </si>
  <si>
    <r>
      <t>21.</t>
    </r>
    <r>
      <rPr>
        <sz val="7"/>
        <color theme="1"/>
        <rFont val="Times New Roman"/>
        <family val="1"/>
        <charset val="204"/>
      </rPr>
      <t xml:space="preserve"> </t>
    </r>
    <r>
      <rPr>
        <sz val="14"/>
        <color theme="1"/>
        <rFont val="Times New Roman"/>
        <family val="1"/>
        <charset val="204"/>
      </rPr>
      <t> </t>
    </r>
  </si>
  <si>
    <t>Рассмотрение на очных заседаниях вопросов, определенных Общественной палатой Российской Федерации в качестве приоритетных.</t>
  </si>
  <si>
    <t>(указать перечень рассмотренных вопросов, если таковые  имелись)</t>
  </si>
  <si>
    <r>
      <t>22.</t>
    </r>
    <r>
      <rPr>
        <sz val="7"/>
        <color theme="1"/>
        <rFont val="Times New Roman"/>
        <family val="1"/>
        <charset val="204"/>
      </rPr>
      <t xml:space="preserve"> </t>
    </r>
    <r>
      <rPr>
        <sz val="14"/>
        <color theme="1"/>
        <rFont val="Times New Roman"/>
        <family val="1"/>
        <charset val="204"/>
      </rPr>
      <t> </t>
    </r>
  </si>
  <si>
    <t>Рассмотрение на очных заседаниях вопросов, вызывающих большой общественный резонанс и находящихся в ведении федерального органа исполнительной власти.</t>
  </si>
  <si>
    <t>(указать перечень рассмотренных вопросов)</t>
  </si>
  <si>
    <r>
      <t>23.</t>
    </r>
    <r>
      <rPr>
        <sz val="7"/>
        <color theme="1"/>
        <rFont val="Times New Roman"/>
        <family val="1"/>
        <charset val="204"/>
      </rPr>
      <t xml:space="preserve"> </t>
    </r>
    <r>
      <rPr>
        <sz val="14"/>
        <color theme="1"/>
        <rFont val="Times New Roman"/>
        <family val="1"/>
        <charset val="204"/>
      </rPr>
      <t> </t>
    </r>
  </si>
  <si>
    <t>Наличие в реализованном плане работы общественного совета позиций перспективного плана законопроектной деятельности Правительства Российской Федерации на следующий год.</t>
  </si>
  <si>
    <t>(указать перечень вопросов)</t>
  </si>
  <si>
    <r>
      <t>24.</t>
    </r>
    <r>
      <rPr>
        <sz val="7"/>
        <color theme="1"/>
        <rFont val="Times New Roman"/>
        <family val="1"/>
        <charset val="204"/>
      </rPr>
      <t xml:space="preserve"> </t>
    </r>
    <r>
      <rPr>
        <sz val="14"/>
        <color theme="1"/>
        <rFont val="Times New Roman"/>
        <family val="1"/>
        <charset val="204"/>
      </rPr>
      <t> </t>
    </r>
  </si>
  <si>
    <t>Наличие в реализованном плане работы общественного совета приоритетных вопросов деятельности общественных советов, рекомендованных Общественной палатой Российской Федерации в отчетном периоде.</t>
  </si>
  <si>
    <t>(указать перечень вопросов, если таковые имелись)</t>
  </si>
  <si>
    <r>
      <t>25.</t>
    </r>
    <r>
      <rPr>
        <sz val="7"/>
        <color theme="1"/>
        <rFont val="Times New Roman"/>
        <family val="1"/>
        <charset val="204"/>
      </rPr>
      <t xml:space="preserve"> </t>
    </r>
    <r>
      <rPr>
        <sz val="14"/>
        <color theme="1"/>
        <rFont val="Times New Roman"/>
        <family val="1"/>
        <charset val="204"/>
      </rPr>
      <t> </t>
    </r>
  </si>
  <si>
    <t>Направление в Общественную палату Российской Федерации плана работы деятельности общественного совета после его утверждения в отчетном периоде.</t>
  </si>
  <si>
    <t>(указать дату направления, исх. номер)</t>
  </si>
  <si>
    <r>
      <t>26.</t>
    </r>
    <r>
      <rPr>
        <sz val="7"/>
        <color theme="1"/>
        <rFont val="Times New Roman"/>
        <family val="1"/>
        <charset val="204"/>
      </rPr>
      <t xml:space="preserve"> </t>
    </r>
    <r>
      <rPr>
        <sz val="14"/>
        <color theme="1"/>
        <rFont val="Times New Roman"/>
        <family val="1"/>
        <charset val="204"/>
      </rPr>
      <t> </t>
    </r>
  </si>
  <si>
    <t>Полнота информации о деятельности общественного совета, в том числе размещаемой на официальном сайте (странице) общественного совета (наличие годового плана работы, протоколов заседаний, информации о персональных страницах, блогах членов общественного совета и т.д.), ее навигационная доступность.</t>
  </si>
  <si>
    <t>(указать разделы, документы, материалы, размещенные на сайте (странице), а также ссылки на сайт (страницу) общественного совета и членов общественного совета (если имеются)</t>
  </si>
  <si>
    <r>
      <t>27.</t>
    </r>
    <r>
      <rPr>
        <sz val="7"/>
        <color theme="1"/>
        <rFont val="Times New Roman"/>
        <family val="1"/>
        <charset val="204"/>
      </rPr>
      <t xml:space="preserve"> </t>
    </r>
    <r>
      <rPr>
        <sz val="14"/>
        <color theme="1"/>
        <rFont val="Times New Roman"/>
        <family val="1"/>
        <charset val="204"/>
      </rPr>
      <t> </t>
    </r>
  </si>
  <si>
    <t>Цитируемость решений или деятельности общественного совета при ФОИВ в СМИ.</t>
  </si>
  <si>
    <t>(указать, в каких средствах массовой информации, социальных сетях цитировался общественный совет, и ссылки на статьи или видео (если имеются)</t>
  </si>
  <si>
    <r>
      <t>28.</t>
    </r>
    <r>
      <rPr>
        <sz val="7"/>
        <color theme="1"/>
        <rFont val="Times New Roman"/>
        <family val="1"/>
        <charset val="204"/>
      </rPr>
      <t xml:space="preserve"> </t>
    </r>
    <r>
      <rPr>
        <sz val="14"/>
        <color theme="1"/>
        <rFont val="Times New Roman"/>
        <family val="1"/>
        <charset val="204"/>
      </rPr>
      <t> </t>
    </r>
  </si>
  <si>
    <t>Наличие электронной приемной членов общественного совета, результаты работы по рассмотрению обращений граждан и организаций, адресованных общественному совету и его членам, с указанием информации о соблюдении сроков рассмотрения обращений.</t>
  </si>
  <si>
    <t>(указать, если имеются)</t>
  </si>
  <si>
    <r>
      <t>29.</t>
    </r>
    <r>
      <rPr>
        <sz val="7"/>
        <color theme="1"/>
        <rFont val="Times New Roman"/>
        <family val="1"/>
        <charset val="204"/>
      </rPr>
      <t xml:space="preserve"> </t>
    </r>
    <r>
      <rPr>
        <sz val="14"/>
        <color theme="1"/>
        <rFont val="Times New Roman"/>
        <family val="1"/>
        <charset val="204"/>
      </rPr>
      <t> </t>
    </r>
  </si>
  <si>
    <t>Количество обращений граждан в общественный совет и членам общественного совета.</t>
  </si>
  <si>
    <r>
      <t>30.</t>
    </r>
    <r>
      <rPr>
        <sz val="7"/>
        <color theme="1"/>
        <rFont val="Times New Roman"/>
        <family val="1"/>
        <charset val="204"/>
      </rPr>
      <t xml:space="preserve"> </t>
    </r>
    <r>
      <rPr>
        <sz val="14"/>
        <color theme="1"/>
        <rFont val="Times New Roman"/>
        <family val="1"/>
        <charset val="204"/>
      </rPr>
      <t> </t>
    </r>
  </si>
  <si>
    <t>Осуществление личного очного приема членами общественного совета при ФОИВ.</t>
  </si>
  <si>
    <r>
      <t>31.</t>
    </r>
    <r>
      <rPr>
        <sz val="7"/>
        <color theme="1"/>
        <rFont val="Times New Roman"/>
        <family val="1"/>
        <charset val="204"/>
      </rPr>
      <t xml:space="preserve"> </t>
    </r>
    <r>
      <rPr>
        <sz val="14"/>
        <color theme="1"/>
        <rFont val="Times New Roman"/>
        <family val="1"/>
        <charset val="204"/>
      </rPr>
      <t> </t>
    </r>
  </si>
  <si>
    <t xml:space="preserve">Информирование Общественной палаты Российской Федерации о работе общественного совета, представление отчетов о деятельности общественного совета. </t>
  </si>
  <si>
    <t>(указать, когда направили отчет в Общественную палату Российской Федерации, если не направили, то по какой причине)</t>
  </si>
  <si>
    <r>
      <t>32.</t>
    </r>
    <r>
      <rPr>
        <sz val="7"/>
        <color theme="1"/>
        <rFont val="Times New Roman"/>
        <family val="1"/>
        <charset val="204"/>
      </rPr>
      <t xml:space="preserve"> </t>
    </r>
    <r>
      <rPr>
        <sz val="14"/>
        <color theme="1"/>
        <rFont val="Times New Roman"/>
        <family val="1"/>
        <charset val="204"/>
      </rPr>
      <t> </t>
    </r>
  </si>
  <si>
    <t xml:space="preserve">Доведение до Общественной палаты Российской Федерации информации о назначенных заседаниях общественного совета, о решениях, принимаемых советом, об активности членов совета и их значимых инициативах. </t>
  </si>
  <si>
    <t>(указать, когда и сколько было направлено приглашений на заседания общественного совета, протоколов (если направлялись)</t>
  </si>
  <si>
    <r>
      <t>33.</t>
    </r>
    <r>
      <rPr>
        <sz val="7"/>
        <color theme="1"/>
        <rFont val="Times New Roman"/>
        <family val="1"/>
        <charset val="204"/>
      </rPr>
      <t xml:space="preserve"> </t>
    </r>
    <r>
      <rPr>
        <sz val="14"/>
        <color theme="1"/>
        <rFont val="Times New Roman"/>
        <family val="1"/>
        <charset val="204"/>
      </rPr>
      <t> </t>
    </r>
  </si>
  <si>
    <t>Доведение до Общественной палаты Российской Федерации информации о решениях, принимаемых федеральным органом исполнительной власти, относящихся к компетенции общественного совета.</t>
  </si>
  <si>
    <t>(указать в том случае, если решения направлялись)</t>
  </si>
  <si>
    <r>
      <t>34.</t>
    </r>
    <r>
      <rPr>
        <sz val="7"/>
        <color theme="1"/>
        <rFont val="Times New Roman"/>
        <family val="1"/>
        <charset val="204"/>
      </rPr>
      <t xml:space="preserve"> </t>
    </r>
    <r>
      <rPr>
        <sz val="14"/>
        <color theme="1"/>
        <rFont val="Times New Roman"/>
        <family val="1"/>
        <charset val="204"/>
      </rPr>
      <t> </t>
    </r>
  </si>
  <si>
    <t>Уведомление Общественной палаты Российской Федерации о прекращении полномочий члена (-ов) общественного совета в течение пяти дней.</t>
  </si>
  <si>
    <t>(указать в том случае, если в отчетном периоде были прекращены полномочия члена (-ов) общественного совета, каким образом уведомили и когда)</t>
  </si>
  <si>
    <r>
      <t>35.</t>
    </r>
    <r>
      <rPr>
        <sz val="7"/>
        <color theme="1"/>
        <rFont val="Times New Roman"/>
        <family val="1"/>
        <charset val="204"/>
      </rPr>
      <t xml:space="preserve"> </t>
    </r>
    <r>
      <rPr>
        <sz val="14"/>
        <color theme="1"/>
        <rFont val="Times New Roman"/>
        <family val="1"/>
        <charset val="204"/>
      </rPr>
      <t> </t>
    </r>
  </si>
  <si>
    <t>Взаимодействие с профильной комиссией Общественной палаты Российской Федерации.</t>
  </si>
  <si>
    <t>(указать, каким образом осуществлялось взаимодействие общественного совета с профильной комиссией)</t>
  </si>
  <si>
    <r>
      <t>36.</t>
    </r>
    <r>
      <rPr>
        <sz val="7"/>
        <color theme="1"/>
        <rFont val="Times New Roman"/>
        <family val="1"/>
        <charset val="204"/>
      </rPr>
      <t xml:space="preserve"> </t>
    </r>
    <r>
      <rPr>
        <sz val="14"/>
        <color theme="1"/>
        <rFont val="Times New Roman"/>
        <family val="1"/>
        <charset val="204"/>
      </rPr>
      <t> </t>
    </r>
  </si>
  <si>
    <t>Участие в мероприятиях, организованных Общественной палатой Российской Федерации за отчетный период.</t>
  </si>
  <si>
    <t>(указать название мероприятия, дату, участвовавших в мероприятии членов совета или представителей ведомства либо причину, по которой участие в данном мероприятии не принимали)</t>
  </si>
  <si>
    <r>
      <t>37.</t>
    </r>
    <r>
      <rPr>
        <sz val="7"/>
        <color theme="1"/>
        <rFont val="Times New Roman"/>
        <family val="1"/>
        <charset val="204"/>
      </rPr>
      <t xml:space="preserve"> </t>
    </r>
    <r>
      <rPr>
        <sz val="14"/>
        <color theme="1"/>
        <rFont val="Times New Roman"/>
        <family val="1"/>
        <charset val="204"/>
      </rPr>
      <t> </t>
    </r>
  </si>
  <si>
    <t>Работа общественного совета с обращениями Общественной палаты Российской Федерации.</t>
  </si>
  <si>
    <t>(указать тему обращения, принятое по нему решение и дату направления решения в Общественную палату Российской Федерации либо причину, по которой ответ не был направлен)</t>
  </si>
  <si>
    <r>
      <t>38.</t>
    </r>
    <r>
      <rPr>
        <sz val="7"/>
        <color theme="1"/>
        <rFont val="Times New Roman"/>
        <family val="1"/>
        <charset val="204"/>
      </rPr>
      <t xml:space="preserve"> </t>
    </r>
    <r>
      <rPr>
        <sz val="14"/>
        <color theme="1"/>
        <rFont val="Times New Roman"/>
        <family val="1"/>
        <charset val="204"/>
      </rPr>
      <t> </t>
    </r>
  </si>
  <si>
    <t>Работа федерального органа исполнительной власти с обращениями Общественной палаты Российской Федерации.</t>
  </si>
  <si>
    <r>
      <t>39.</t>
    </r>
    <r>
      <rPr>
        <sz val="7"/>
        <color theme="1"/>
        <rFont val="Times New Roman"/>
        <family val="1"/>
        <charset val="204"/>
      </rPr>
      <t xml:space="preserve"> </t>
    </r>
    <r>
      <rPr>
        <sz val="14"/>
        <color theme="1"/>
        <rFont val="Times New Roman"/>
        <family val="1"/>
        <charset val="204"/>
      </rPr>
      <t> </t>
    </r>
  </si>
  <si>
    <t>Участие общественного совета в выработке стратегии и политики федерального органа исполнительной власти, при котором данный общественный совет создан.</t>
  </si>
  <si>
    <r>
      <t>40.</t>
    </r>
    <r>
      <rPr>
        <sz val="7"/>
        <color theme="1"/>
        <rFont val="Times New Roman"/>
        <family val="1"/>
        <charset val="204"/>
      </rPr>
      <t xml:space="preserve"> </t>
    </r>
    <r>
      <rPr>
        <sz val="14"/>
        <color theme="1"/>
        <rFont val="Times New Roman"/>
        <family val="1"/>
        <charset val="204"/>
      </rPr>
      <t> </t>
    </r>
  </si>
  <si>
    <t>Присутствие (или участие по ВКС) представителей общественного совета на мероприятиях органов государственной власти, органов местного самоуправления, иных органов и организаций, осуществляющих в соответствии с федеральными законами отдельные публичные полномочия.</t>
  </si>
  <si>
    <t>(указать название и дату мероприятия, место проведения, а также кто из членов совета принял участие)</t>
  </si>
  <si>
    <r>
      <t>41.</t>
    </r>
    <r>
      <rPr>
        <sz val="7"/>
        <color theme="1"/>
        <rFont val="Times New Roman"/>
        <family val="1"/>
        <charset val="204"/>
      </rPr>
      <t xml:space="preserve"> </t>
    </r>
    <r>
      <rPr>
        <sz val="14"/>
        <color theme="1"/>
        <rFont val="Times New Roman"/>
        <family val="1"/>
        <charset val="204"/>
      </rPr>
      <t> </t>
    </r>
  </si>
  <si>
    <t xml:space="preserve">Количество учтенных федеральным органом исполнительной власти предложений общественного совета. </t>
  </si>
  <si>
    <t>(перечислить)</t>
  </si>
  <si>
    <r>
      <t>42.</t>
    </r>
    <r>
      <rPr>
        <sz val="7"/>
        <color theme="1"/>
        <rFont val="Times New Roman"/>
        <family val="1"/>
        <charset val="204"/>
      </rPr>
      <t xml:space="preserve"> </t>
    </r>
    <r>
      <rPr>
        <sz val="14"/>
        <color theme="1"/>
        <rFont val="Times New Roman"/>
        <family val="1"/>
        <charset val="204"/>
      </rPr>
      <t> </t>
    </r>
  </si>
  <si>
    <t>Количество не учтенных федеральным органом исполнительной власти предложений общественного совета.</t>
  </si>
  <si>
    <r>
      <t>43.</t>
    </r>
    <r>
      <rPr>
        <sz val="7"/>
        <color theme="1"/>
        <rFont val="Times New Roman"/>
        <family val="1"/>
        <charset val="204"/>
      </rPr>
      <t xml:space="preserve"> </t>
    </r>
    <r>
      <rPr>
        <sz val="14"/>
        <color theme="1"/>
        <rFont val="Times New Roman"/>
        <family val="1"/>
        <charset val="204"/>
      </rPr>
      <t> </t>
    </r>
  </si>
  <si>
    <t>Количество инициатив общественного совета, направленных в Общественную палату Российской Федерации, и количество реализованных в Общественной палате Российской Федерации направленных инициатив.</t>
  </si>
  <si>
    <t>(перечислить, если имеется)</t>
  </si>
  <si>
    <r>
      <t>44.</t>
    </r>
    <r>
      <rPr>
        <sz val="7"/>
        <color theme="1"/>
        <rFont val="Times New Roman"/>
        <family val="1"/>
        <charset val="204"/>
      </rPr>
      <t xml:space="preserve"> </t>
    </r>
    <r>
      <rPr>
        <sz val="14"/>
        <color theme="1"/>
        <rFont val="Times New Roman"/>
        <family val="1"/>
        <charset val="204"/>
      </rPr>
      <t> </t>
    </r>
  </si>
  <si>
    <t>Содействие общественного совета в реализации инициатив федерального органа исполнительной власти.</t>
  </si>
  <si>
    <t>(указать, какое содействие было оказано советом в целом либо его членами)</t>
  </si>
  <si>
    <r>
      <t>45.</t>
    </r>
    <r>
      <rPr>
        <sz val="7"/>
        <color theme="1"/>
        <rFont val="Times New Roman"/>
        <family val="1"/>
        <charset val="204"/>
      </rPr>
      <t xml:space="preserve"> </t>
    </r>
    <r>
      <rPr>
        <sz val="14"/>
        <color theme="1"/>
        <rFont val="Times New Roman"/>
        <family val="1"/>
        <charset val="204"/>
      </rPr>
      <t> </t>
    </r>
  </si>
  <si>
    <t>Отсутствие обоснованных нареканий к деятельности общественного совета со стороны граждан и организаций, а также отсутствие негативной реакции значительного числа граждан и организаций на поддержанные общественным советом нормативные правовые акты.</t>
  </si>
  <si>
    <r>
      <t>46.</t>
    </r>
    <r>
      <rPr>
        <sz val="7"/>
        <color theme="1"/>
        <rFont val="Times New Roman"/>
        <family val="1"/>
        <charset val="204"/>
      </rPr>
      <t xml:space="preserve"> </t>
    </r>
    <r>
      <rPr>
        <sz val="14"/>
        <color theme="1"/>
        <rFont val="Times New Roman"/>
        <family val="1"/>
        <charset val="204"/>
      </rPr>
      <t> </t>
    </r>
  </si>
  <si>
    <t>Отсутствие нарушения членами общественного совета общепринятых морально-этических норм.</t>
  </si>
  <si>
    <r>
      <t>47.</t>
    </r>
    <r>
      <rPr>
        <sz val="7"/>
        <color theme="1"/>
        <rFont val="Times New Roman"/>
        <family val="1"/>
        <charset val="204"/>
      </rPr>
      <t xml:space="preserve"> </t>
    </r>
    <r>
      <rPr>
        <sz val="14"/>
        <color theme="1"/>
        <rFont val="Times New Roman"/>
        <family val="1"/>
        <charset val="204"/>
      </rPr>
      <t> </t>
    </r>
  </si>
  <si>
    <t>Обеспечение деятельности общественного совета осуществляет федеральный орган исполнительной власти в порядке, установленном соответствующим федеральным органом исполнительной власти. Имеются ли сложности в обеспечении деятельности общественного совета.</t>
  </si>
  <si>
    <r>
      <t>48.</t>
    </r>
    <r>
      <rPr>
        <sz val="7"/>
        <color theme="1"/>
        <rFont val="Times New Roman"/>
        <family val="1"/>
        <charset val="204"/>
      </rPr>
      <t xml:space="preserve"> </t>
    </r>
    <r>
      <rPr>
        <sz val="14"/>
        <color theme="1"/>
        <rFont val="Times New Roman"/>
        <family val="1"/>
        <charset val="204"/>
      </rPr>
      <t> </t>
    </r>
  </si>
  <si>
    <t>Размещение отчёта в электронной форме на сайте общественного совета при ФОИВ или в разделе общественного совета при ФОИВ на сайте ФОИВ.</t>
  </si>
  <si>
    <t>(указать, где и когда размещен отчет по форме Общественной палаты Российской Федерации)</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</si>
  <si>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</si>
  <si>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</si>
  <si>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</si>
  <si>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</si>
  <si>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</si>
  <si>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</si>
  <si>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</si>
  <si>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</si>
  <si>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</si>
  <si>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</si>
  <si>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</si>
  <si>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</si>
  <si>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</si>
  <si>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</si>
  <si>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</si>
  <si>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</si>
  <si>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</si>
  <si>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</si>
  <si>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</si>
  <si>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</si>
  <si>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</si>
  <si>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</si>
  <si>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</si>
  <si>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</si>
  <si>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</si>
  <si>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</si>
  <si>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</si>
  <si>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</si>
  <si>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</si>
  <si>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</si>
  <si>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</si>
  <si>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</si>
  <si>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</si>
  <si>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</si>
  <si>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</si>
  <si>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</si>
  <si>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</si>
  <si>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</si>
  <si>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</si>
  <si>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</si>
  <si>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</si>
  <si>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</si>
  <si>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</si>
  <si>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</si>
  <si>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</si>
  <si>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</si>
  <si>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</si>
  <si>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</si>
  <si>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Перечень рассмотренных в 2022 году НПА</t>
  </si>
  <si>
    <t>Cколько проектов НПА общественный совет рассмотрел в 2022 г.</t>
  </si>
  <si>
    <t>По какому количеству из перечисленных проектов НПА предложения ОС были приняты полностью или частично</t>
  </si>
  <si>
    <t xml:space="preserve"> Есть ли документ, обобщающий практику рассмотрения и корректировки проектов НПА на регулярной основе (год, квартал) и, при наличии, привести ссылку на его размещение в открытом доступе</t>
  </si>
  <si>
    <t>ФОИВ - полное наименование</t>
  </si>
  <si>
    <t>ФОИВ - краткое наименование</t>
  </si>
  <si>
    <t>Персоналии:</t>
  </si>
  <si>
    <t>Председатель ОС</t>
  </si>
  <si>
    <t>Исполнитель по отчету</t>
  </si>
  <si>
    <t>Должность*</t>
  </si>
  <si>
    <t>* - для председателя ОС -основная должность вне ОС</t>
  </si>
  <si>
    <t>Дата заполнения</t>
  </si>
  <si>
    <r>
      <t>Соответствие подпункту 2.3.5 Стандарта (принимать участие в работе: комиссий по соблюдению требований к служебному поведению и урегулированию конфликта интересов; иных рабочих органов, создаваемых федеральными органами исполнительной власти по вопросам кадровой работы, антикоррупционной деятельности и закупок (товаров, работ, услуг), включая размещение государственных заказов на выполнение научно-исследовательских работ и оказание консультационных услуг)</t>
    </r>
    <r>
      <rPr>
        <i/>
        <sz val="14"/>
        <color theme="1"/>
        <rFont val="Times New Roman"/>
        <family val="1"/>
        <charset val="204"/>
      </rPr>
      <t xml:space="preserve"> (указать сколько было поведено заседаний комиссий и иных органов по соблюдению требований к служебному поведению и урегулированию конфликта интересов, а также по вопросам кадровой работы, антикоррупционной деятельности и закупок (товаров, работ, услуг), включая размещение государственных заказов с участием членов ОС, привести перечень мероприятий)</t>
    </r>
  </si>
  <si>
    <t>Ответ по существу деятельности ОС</t>
  </si>
  <si>
    <t>1.1.</t>
  </si>
  <si>
    <t>1.2.</t>
  </si>
  <si>
    <t>Комментарий к заполнению</t>
  </si>
  <si>
    <t>Количество проведенных в отчетном году очных заседаний ОС</t>
  </si>
  <si>
    <t>Перечень заседаний ОС в отчетном году</t>
  </si>
  <si>
    <t>Наличие обоснованных нареканий к деятельности общественного совета со стороны граждан и организаций, а также отсутствие негативной реакции значительного числа граждан и организаций на поддержанные общественным советом нормативные правовые акты.</t>
  </si>
  <si>
    <t>Наличие нарушений членами общественного совета общепринятых морально-этических норм.</t>
  </si>
  <si>
    <t>1.3.</t>
  </si>
  <si>
    <t>1.4.</t>
  </si>
  <si>
    <t>1.5.</t>
  </si>
  <si>
    <t>1.6.</t>
  </si>
  <si>
    <t>Количество рабочих групп, информация о которых размещена в открытом доступе (см ниже)</t>
  </si>
  <si>
    <t>Количество рабочих групп и комиссий, информация о которых публична</t>
  </si>
  <si>
    <t>Указывается дата заседания , форма (вкс, смешанное или или очное), номер протокола. После названия каждого протокола  указывается адрес в интернете на его размещение. В случае, если адрес не указан, либо указан неверно (информация недоступна) либо указан общий адрес ОС без конкретизации, при составлении рейтинга ОС информация о размещении материалов в открытом доступе  может быть не учтена</t>
  </si>
  <si>
    <t>Структура ОС: перечень рабочих групп и комиссий</t>
  </si>
  <si>
    <t>Проведение заседаний ОС</t>
  </si>
  <si>
    <t>1.7.</t>
  </si>
  <si>
    <t xml:space="preserve">Соответствие части 2 подпункта 2.5 Стандарта (реализация полномочий создавать по вопросам, отнесенным к компетенции общественного совета, комиссии и рабочие группы, в состав которых могут входить по согласованию с руководителем федерального органа исполнительной власти государственные гражданские служащие, представители общественных объединений и иных организаций) </t>
  </si>
  <si>
    <t>1. Организационные аспекты деятельности ОС при ФОИВ</t>
  </si>
  <si>
    <t>текст</t>
  </si>
  <si>
    <t>натуральное число</t>
  </si>
  <si>
    <t>Перечень протоколов заседаний и иных материалов рабочих групп и комиссий в открытом доступе</t>
  </si>
  <si>
    <t>Количество заседаний ОС, информация о которых размещена на сайте</t>
  </si>
  <si>
    <t>лист 1</t>
  </si>
  <si>
    <t>После названия каждой структурной единицы указывается адрес в интернете на ее состав. Каждая единица указывается с новой строки (переход на новую строку в рамках ячейки Excel осуществляется одновременным нажатием клавиш ALT-Enter).  В случае, если адрес не указан, либо указан неверно (информация недоступна) либо указан общий адрес ОС без конкретизации, при составлении рейтинга ОС информация о размещении в открытом доступе может быть не учтена. Если не приведен сам перечень, то может быть не учтена и информация о наличии струтурных единиц</t>
  </si>
  <si>
    <t>2.
17.</t>
  </si>
  <si>
    <t>2.1.</t>
  </si>
  <si>
    <t xml:space="preserve">Рассмотрение общественно-значимых НПА </t>
  </si>
  <si>
    <t>Соответствие подпункту 2.2.1 Стандарта (рассматривать проекты общественно значимых нормативных правовых актов и иных документов, разрабатываемых федеральным органом исполнительной власти); Соответствие части 4 подпункта 2.5 Стандарта  (реализация полномочий организовывать проведение общественных экспертиз проектов нормативных правовых актов, разрабатываемых федеральными органами исполнительной власти, в соответствии с Федеральным законом от 21 июля 2014 г. № 212-ФЗ «Об основах общественного контроля в Российской Федерации»)</t>
  </si>
  <si>
    <t>2
26</t>
  </si>
  <si>
    <t>Сколько проектов НПА ОС рассмотрел в отчетном году</t>
  </si>
  <si>
    <t>По какому количеству рассмотрений информация размещена в публичном доступе</t>
  </si>
  <si>
    <t>4
28
27</t>
  </si>
  <si>
    <t>Перечень рассмотренных в отчетном году НПА</t>
  </si>
  <si>
    <t>В перечне указываются названия рассмотренных проектов НПА (здесь и далее в данном разделе НПА рассматриваются в широком смысле: НПА, подготавливаемые ФОИВом, НПА и изменения к ним, разработанные по инициативе ОС, законопроекты и др.). Указывается название документа, дата рассмотрения (протокола), ссылка на результаты рассмотрения на сайте. Каждый проект указывается с новой строки (переход на новую строку в рамках ячейки Excel осуществляется одновременным нажатием клавиш ALT-Enter). В случае, если адрес не указан, либо указан неверно (информация недоступна), либо указан общий адрес ОС без конкретизации, при составлении рейтинга ОС информация о размещении в открытом доступе может быть не учтена. Если не приведен сам перечень, то может быть не учтена и информация о количестве рассмотренных проектов НПА</t>
  </si>
  <si>
    <t>6
65</t>
  </si>
  <si>
    <t>Количество не учтенных ФОИВом предложений ОС</t>
  </si>
  <si>
    <t>Регламент работы с проектами НПА</t>
  </si>
  <si>
    <t>Наличие документа, обобщающего практику рассмотрения и корректировки проектов НПА на регулярной основе (год, квартал) и, при наличии, привести ссылку на его размещение в открытом доступе. Речь идет о документе, который для всех заинтересованных сторон формулирует прозрачные правила рсссмотрения корректив в НПА: в каких случаях это возможно, как и куда обратиться, как и в какие сроки будет рассмотрено обращение, как можно участвовать в этом процессе, как узнать результат и т.д.</t>
  </si>
  <si>
    <t>22.
10.</t>
  </si>
  <si>
    <t>2.2.</t>
  </si>
  <si>
    <t>Рассмотрение на очных заседаниях вопросов, вызывающих большой общественный резонанс и находящихся в ведении ФОИВ</t>
  </si>
  <si>
    <t xml:space="preserve">Речь идет о вопросах, выходящих за рамки непосредственно нормотворческой деятельности: проблемные ситуации, не имеющие привязки к конкретному НПА и получившие большой общественный резонанс, а также соответствие подпункту 2.3.4 Стандарта (проводить слушания по приоритетным направлениям деятельности федерального органа исполнительной власти) </t>
  </si>
  <si>
    <t>Количество рассмотренных вопросов</t>
  </si>
  <si>
    <t>Количество вопросов, информация о результатах рассмотрения которых размещена публично</t>
  </si>
  <si>
    <t>Перечень рассмотренных вопросов</t>
  </si>
  <si>
    <t>В перечне указываются названия рассмотренных вопросов. Указывается название, дата рассмотрения (протокола), ссылка на результаты рассмотрения на сайте (если есть). Каждый проект указывается с новой строки (переход на новую строку в рамках ячейки Excel осуществляется одновременным нажатием клавиш ALT-Enter). В случае, если адрес на сайте не указан, либо указан неверно (информация недоступна), либо указан общий адрес ОС без конкретизации, при составлении рейтинга ОС информация о размещении в открытом доступе может быть не учтена. Если не приведен сам перечень, то может быть не учтена и информация о рассмотренных вопросах</t>
  </si>
  <si>
    <t>2.3.</t>
  </si>
  <si>
    <t>да/нет</t>
  </si>
  <si>
    <t>2.4.</t>
  </si>
  <si>
    <t>Запросы в ФОИВ</t>
  </si>
  <si>
    <t>Сколько запросов было направлено в ФОИВ?</t>
  </si>
  <si>
    <t>Сколько из этих запросов были направлены публично?</t>
  </si>
  <si>
    <t>Перечень запросов, размещенных на сайте</t>
  </si>
  <si>
    <t xml:space="preserve"> Указывается название документа, дата направления, ссылка на размещение запроса на сайте. Каждый запрос указывается с новой строки (переход на новую строку в рамках ячейки Excel осуществляется одновременным нажатием клавиш ALT-Enter). В случае, если адрес не указан, либо указан неверно (информация недоступна), либо указан общий адрес ОС без конкретизации, при составлении рейтинга ОС информация о размещении в открытом доступе может быть не учтена.</t>
  </si>
  <si>
    <t>По какому количеству запросов были приняты меры?</t>
  </si>
  <si>
    <t>Присутствие (или участие по ВКС) представителей ОС на заседаниях ФОИВ</t>
  </si>
  <si>
    <t>Содействие общественного совета в реализации инициатив ФОИВ</t>
  </si>
  <si>
    <t>Указать в реализации каких инициатив ФОИВ участвовал ОС (работу над НПА не указывать)</t>
  </si>
  <si>
    <t>Координация с планами Правительства</t>
  </si>
  <si>
    <t>Вопросы</t>
  </si>
  <si>
    <t>2. Влияние на деятельность ФОИВ</t>
  </si>
  <si>
    <t>3.1.</t>
  </si>
  <si>
    <t>Участие в подготовке докладов о контрольной деятельности</t>
  </si>
  <si>
    <t>Соответствие подпункту 2.3.2 Стандарта (участвовать в подготовке докладов о результатах контрольной деятельности, о затратах на содержание федерального органа исполнительной власти и его территориальных подразделений)</t>
  </si>
  <si>
    <t>Ссылка на доклад о контроле в открытом доступе</t>
  </si>
  <si>
    <t>Если ОС принял участие в подготовке доклада о результатах контрольной деятельности и доклад размещен на сайте - указать адрес</t>
  </si>
  <si>
    <t>3.2.</t>
  </si>
  <si>
    <t xml:space="preserve">Соответствие подпункту 2.2.2 Стандарта (участвовать в мониторинге качества оказания государственных услуг федеральным органом исполнительной власти, при наличии) </t>
  </si>
  <si>
    <t>3.3.</t>
  </si>
  <si>
    <t>Наличие документа об участии в антикоррупционых мероприятиях</t>
  </si>
  <si>
    <t>Название, реквизиты, адрес на сайте. При отсутствии названия сведения о наличии документа могут быть не учтены в рейтинге. Если документ не размещен в открытом доступе оценка по данному показателю может быть снижена</t>
  </si>
  <si>
    <t xml:space="preserve">Наличие документа об участии в оценке эффективности госзакупок </t>
  </si>
  <si>
    <t xml:space="preserve">Наличие документа об участии в кадровой работе </t>
  </si>
  <si>
    <t>3.4.</t>
  </si>
  <si>
    <t>Участие в реализации кадровой политики ФОИВ</t>
  </si>
  <si>
    <t>Сколько членов ОС входит в состав аттестационных и конкурсных комиссий</t>
  </si>
  <si>
    <t>Название, реквизиты, адрес (а) документа (ов), содержащих сведения о членстве в комиссиях, на сайте. Каждый документ указывается с новой строки (переход на новую строку в рамках ячейки Excel осуществляется одновременным нажатием клавиш ALT-Enter). При отсутствии названия (ий) документов сведения о вхождении членов ОС в состав комиссий могут быть не учтены в рейтинге. Если документ не размещен в открытом доступе оценка по данному показателю может быть снижена</t>
  </si>
  <si>
    <t>3.5.</t>
  </si>
  <si>
    <t>Перечень протоколов заседаний комиссий</t>
  </si>
  <si>
    <t>Название, реквизиты, адрес (а) протоколов на сайте. Каждый документ указывается с новой строки (переход на новую строку в рамках ячейки Excel осуществляется одновременным нажатием клавиш ALT-Enter). При отсутствии перечня протоколов сведения об участии ОС в работе комиссии могут быть не учтены в рейтинге. Если документ не размещен в открытом доступе оценка по данному показателю может быть снижена</t>
  </si>
  <si>
    <t>Название, реквизиты, адрес (а) протоколов на сайте. Каждый документ указывается с новой строки (переход на новую строку в рамках ячейки Excel осуществляется одновременным нажатием клавиш ALT-Enter). При отсутствии перечня протоколов сведения об участии ОС в работе органов могут быть не учтены в рейтинге. Если документ не размещен в открытом доступе оценка по данному показателю может быть снижена</t>
  </si>
  <si>
    <t>3.6.</t>
  </si>
  <si>
    <t>Участие ОС в публичном обсуждении Концепции открытости ФОИВ</t>
  </si>
  <si>
    <t>Соответствие подпункту 2.3.3 Стандарта (участвовать в публичном обсуждении Концепции открытости федеральных органов исполнительной власти (утв. распоряжением Правительства Российской Федерации от 30.01.2014 № 93-р)</t>
  </si>
  <si>
    <t>Факт участия</t>
  </si>
  <si>
    <t>Название, реквизиты, адрес сведений о мероприятии на сайте. При отсутствии сведений данные об участии в обсуждении могут быть не учтены в рейтинге. Если документ не размещен в открытом доступе оценка по данному показателю может быть снижена</t>
  </si>
  <si>
    <t>3.7.</t>
  </si>
  <si>
    <t>Участие в реализация Концепции открытости ФОИВ</t>
  </si>
  <si>
    <t>Соответствие подпункту 2.3.6 Стандарта (осуществлять мероприятия, рекомендованные Концепцией открытости и рекомендациями по реализации принципов открытости в федеральных органах исполнительной власти</t>
  </si>
  <si>
    <t>Участие в разработке планов мероприятий по реализации Концепции</t>
  </si>
  <si>
    <t>Стандарт: участвовать в разработке ведомственных планов по реализации Концепции открытости федеральных органов исполнительной власти.Указать, был ли факт участия</t>
  </si>
  <si>
    <t>Отчет об участии в разработке планов мероприятий по реализации Концепции</t>
  </si>
  <si>
    <t>Название, реквизиты, адрес документа об участии в разработке планов на сайте. При отсутствии сведений данные об участии могут быть не учтены в рейтинге. Если документ не размещен в открытом доступе оценка по данному показателю может быть снижена</t>
  </si>
  <si>
    <t>Утверждение общественных обсуждений НПА, проведенных ФОИВ (количество)</t>
  </si>
  <si>
    <t>Стандарт: утверждать результаты общественных обсуждений, решений и отчетов федерального органа исполнительной власти по итогам общественной экспертизы нормативных правовых актов (указать, был ли факт утверждения);</t>
  </si>
  <si>
    <t>Утверждение общественных обсуждений НПА, проведенных ФОИВ (перечень)</t>
  </si>
  <si>
    <t>Название, реквизиты, адрес (а) протоколов об утверждении на сайте. Каждый документ указывается с новой строки (переход на новую строку в рамках ячейки Excel осуществляется одновременным нажатием клавиш ALT-Enter). При отсутствии перечня протоколов сведения об утверждении могут быть не учтены в рейтинге. Если документ не размещен в открытом доступе оценка по данному показателю может быть снижена</t>
  </si>
  <si>
    <t>Мониторинг публичной декларации руководителя ФОИВ и плана деятельности ФОИВ</t>
  </si>
  <si>
    <t>Стандарт: осуществлять мониторинг публичной декларации руководителя федерального органа исполнительной власти и (или) публичного плана деятельности федерального органа исполнительной власти, а также один раз в полгода принимать отчет о ходе реализации данного плана. Указать, сколько принято отчетов</t>
  </si>
  <si>
    <t>Перечень документов мониторинга</t>
  </si>
  <si>
    <t>Название, реквизиты, адрес (а) протоколов на сайте. Каждый документ указывается с новой строки (переход на новую строку в рамках ячейки Excel осуществляется одновременным нажатием клавиш ALT-Enter). При отсутствии перечня протоколов сведения об участии ОС в мониторинге могут быть не учтены в рейтинге. Если документ не размещен в открытом доступе оценка по данному показателю может быть снижена</t>
  </si>
  <si>
    <t>Участие в подготовке экспертного содоклада к итоговому докладу ФОИВ</t>
  </si>
  <si>
    <t>Стандарт: участвовать в подготовке экспертного содоклада в отношении итогового (о результатах и основных направлениях деятельности федерального органа исполнительной власти за отчетный год) доклада федерального органа исполнительной власти. Указать, подготовлен ли содоклад.</t>
  </si>
  <si>
    <t>Ссылка на размещение экспертного содоклада</t>
  </si>
  <si>
    <t>Название, реквизиты, адрес экспертного содоклада на сайте. Если документ не размещен в открытом доступе оценка по данному показателю может быть снижена</t>
  </si>
  <si>
    <t xml:space="preserve">Выборочный анализ качества ответов ФОИВ на обращение граждан  </t>
  </si>
  <si>
    <t>Стандарт: осуществлять выборочный анализ качества ответов ФОИВ на обращения граждан. Проводился ли анализ?</t>
  </si>
  <si>
    <t xml:space="preserve">Отчет о выборочном анализе качества ответов ФОИВ на обращение граждан  </t>
  </si>
  <si>
    <t>Название, реквизиты, адрес отчета об анализе на сайте. При отсутствии сведений данные о проведении анализа могут быть не учтены в рейтинге. Если документ не размещен в открытом доступе оценка по данному показателю может быть снижена</t>
  </si>
  <si>
    <t>Утверждение основных мероприятий ФОИВ и достижения намеченных результатов</t>
  </si>
  <si>
    <t>Стандарт: утверждать основные мероприятия (операционные планы) ФОИВ по выполнению намеченных приоритетных мероприятий и (или) достижению установленных конечных результатов. Был ли факт утверждения?</t>
  </si>
  <si>
    <t>Документ об утверждении основных мероприятий ФОИВ и достижении намеченных результатов</t>
  </si>
  <si>
    <t>Название, реквизиты, адрес документа на сайте. При отсутствии сведений данные утверждении могут быть не учтены в рейтинге. Если документ не размещен в открытом доступе оценка по данному показателю может быть снижена</t>
  </si>
  <si>
    <t>3. Реализация функции общественного контроля</t>
  </si>
  <si>
    <t>7.1.</t>
  </si>
  <si>
    <t>Взаимодействие с гражданами</t>
  </si>
  <si>
    <t>Статистика за отчетный год, указать адрес в открытом доступе (при отсутствии данный показатель не будет учтен в рейтинге)</t>
  </si>
  <si>
    <t>Количество обращений граждан в ОС и к его членам</t>
  </si>
  <si>
    <t>Данные за отчетный год</t>
  </si>
  <si>
    <t>Наличие электронной приёмной</t>
  </si>
  <si>
    <t>Указать адрес приемной на сайте. Приемная предполагает, как минимум, возможность отправить сообщение в ОС через сайт</t>
  </si>
  <si>
    <t>Наличие сервиса, в котором гражданин, направивший обращение, имеет возможность на сайте отследить состояние вопроса и по итогам - получить ответ по существу</t>
  </si>
  <si>
    <t>Наличие практики совместного приема граждан представителями руководства ФОИВ и членами ОС</t>
  </si>
  <si>
    <t>указать, сколько совместных приемов состоялось в отчетном году</t>
  </si>
  <si>
    <t>7.2.</t>
  </si>
  <si>
    <t>Взаимодействие с общественными и профессиональными объединениями</t>
  </si>
  <si>
    <t xml:space="preserve">Соответствие части 3 подпункта 2.5 Стандарта  (реализация полномочий привлекать к работе общественного совета граждан Российской Федерации, общественные объединения и иные организации, а также иные объединения граждан Российской Федерации, представители которых не вошли в состав общественного совета, непосредственно и (или) путем представления ими отзывов, предложений и замечаний в порядке, определяемом председателем общественного совета) </t>
  </si>
  <si>
    <t>Количество объединений</t>
  </si>
  <si>
    <t>Перечень объединений</t>
  </si>
  <si>
    <t>7.3.</t>
  </si>
  <si>
    <t>Информирование широкой общественности о выявленных нарушениях</t>
  </si>
  <si>
    <t xml:space="preserve">Соответствие части 6 подпункта 2.5 Стандарта  (реализация полномочий информировать органы государственной власти и широкую общественность о выявленных в ходе контроля нарушениях). Указать ссылки на размещенные в открытом доступе материалы такого информирования. Каждый документ указывается с новой строки (переход на новую строку в рамках ячейки Excel осуществляется одновременным нажатием клавиш ALT-Enter). </t>
  </si>
  <si>
    <t>7.5.</t>
  </si>
  <si>
    <t>Присутствие представителей ОС на мероприятиях органов власти (не ФОИВ, при котором создан ОС)</t>
  </si>
  <si>
    <t>Количество мероприятий</t>
  </si>
  <si>
    <t>Перечень мероприятий</t>
  </si>
  <si>
    <t xml:space="preserve">Указать название и дату мероприятия, место проведения, а также кто из членов совета принял участие. Каждое мероприятие указывается с новой строки (переход на новую строку в рамках ячейки Excel осуществляется одновременным нажатием клавиш ALT-Enter). </t>
  </si>
  <si>
    <t>4. Взаимодействие с заинтересованными сторонами</t>
  </si>
  <si>
    <t>Указываются не просто "дружественные организации", а организации реально участвовавшие в работе ОС в отчетном году, официально заявлявшие свою позицию</t>
  </si>
  <si>
    <t>Очное рассмотрение вопросов, определенных ОП РФ</t>
  </si>
  <si>
    <t>Рассмотрение на очных заседаниях вопросов, определенных Общественной палатой Российской Федерации в качестве приоритетных. Указать перечень рассмотренных вопросов, если таковые  имелись. Здесь и далее в данном разделе в перечне просьба указывать запрошенную информацию и ссылку на ее подтверждение на сайте ОС. Каждый пункт перечня указывается с новой строки (переход на новую строку в рамках ячейки Excel осуществляется одновременным нажатием клавиш ALT-Enter). При отсутствии перечня сведения по соответствующему показателю не будут учтены в рейтинге. Если ссылки на сайт нет или она не работает, то это означает, что информация не размещена в открытом доступе и оценка по данному показателю может быть снижена.</t>
  </si>
  <si>
    <t>Наличие в реализованном плане работы ОС вопросов, рекомендованных ОП РФ</t>
  </si>
  <si>
    <t>Наличие в реализованном плане работы общественного совета приоритетных вопросов деятельности общественных советов, рекомендованных Общественной палатой Российской Федерации в отчетном периоде. Указать перечень вопросов, если таковые имелись.</t>
  </si>
  <si>
    <t>Направление в ОП РФ утвержденного плана работ</t>
  </si>
  <si>
    <t>Направление в Общественную палату Российской Федерации плана работы деятельности общественного совета после его утверждения в отчетном периоде. Указать дату направления, исх. Номер.</t>
  </si>
  <si>
    <t>7.4.</t>
  </si>
  <si>
    <t>Предоставление отчета в ОП РФ</t>
  </si>
  <si>
    <t>Информирование Общественной палаты Российской Федерации о работе общественного совета, представление отчетов о деятельности общественного совета. Указать, когда направили отчет в Общественную палату Российской Федерации, если не направили, то по какой причине.</t>
  </si>
  <si>
    <t>Доведение до Общественной палаты Российской Федерации информации о назначенных заседаниях общественного совета, о решениях, принимаемых советом, об активности членов совета и их значимых инициативах. Указать, когда и сколько было направлено приглашений на заседания общественного совета, протоколов (если направлялись)</t>
  </si>
  <si>
    <t>7.6.</t>
  </si>
  <si>
    <t>Информирование ОП РФ о решениях ФОИВ, относящихся к комппетенции ОС</t>
  </si>
  <si>
    <t>Доведение до Общественной палаты Российской Федерации информации о решениях, принимаемых федеральным органом исполнительной власти, относящихся к компетенции общественного совета. Указать в том случае, если решения направлялись.</t>
  </si>
  <si>
    <t>7.7.</t>
  </si>
  <si>
    <t>Информирование ОП РФ о прекращении полномочий членов ОС</t>
  </si>
  <si>
    <t>Уведомление Общественной палаты Российской Федерации о прекращении полномочий члена (-ов) общественного совета в течение пяти дней. Указать в том случае, если в отчетном периоде были прекращены полномочия члена (-ов) общественного совета, каким образом уведомили и когда.</t>
  </si>
  <si>
    <t>7.8.</t>
  </si>
  <si>
    <t>Взаимодействие с профильной комиссией Общественной палаты Российской Федерации. Указать, каким образом осуществлялось взаимодействие общественного совета с профильной комиссией.</t>
  </si>
  <si>
    <t>7.9.</t>
  </si>
  <si>
    <t>Участие в мероприятиях ОП РФ</t>
  </si>
  <si>
    <t>Участие в мероприятиях, организованных Общественной палатой Российской Федерации за отчетный период. Указать название мероприятия, дату, участвовавших в мероприятии членов совета или представителей ведомства либо причину, по которой участие в данном мероприятии не принимали.</t>
  </si>
  <si>
    <t>7.10.</t>
  </si>
  <si>
    <t>7. Взаимодействие с ОП РФ</t>
  </si>
  <si>
    <t>Каналы информирования</t>
  </si>
  <si>
    <t>Ссылка на сайт/страницу общественного совета</t>
  </si>
  <si>
    <t>Ссылка на соцсеть VK</t>
  </si>
  <si>
    <t>Ссылка на соцсеть Youtube</t>
  </si>
  <si>
    <t>Ссылка на соцсеть Odnoklassniki</t>
  </si>
  <si>
    <t>Мониторинг сайта</t>
  </si>
  <si>
    <t>Раздел "Новости"</t>
  </si>
  <si>
    <t>Количество новостей за отчетный год</t>
  </si>
  <si>
    <t>Годовые отчеты по форме ОП РФ</t>
  </si>
  <si>
    <t>Размещение отчёта в электронной форме на сайте общественного совета при ФОИВ или в разделе общественного совета при ФОИВ на сайте ФОИВ. Ссылка на годовой отчет по форме ОП РФ (или "нет" - если отчёта нет)</t>
  </si>
  <si>
    <t xml:space="preserve">Отчеты об исполнении плана работ </t>
  </si>
  <si>
    <t>Отчеты по обращениям граждан и организаций</t>
  </si>
  <si>
    <t>Раздел "План работ"</t>
  </si>
  <si>
    <t>Раздел "Горячие проекты"</t>
  </si>
  <si>
    <t>«Горячие проекты» (название условное) - информация о текущих общественных слушаниях/обсуждениях (что делать посетителю сайта, к чему его призываем)</t>
  </si>
  <si>
    <t>Информация о членах ОС</t>
  </si>
  <si>
    <t>Информация о комиссиях и рабочих группах ОС</t>
  </si>
  <si>
    <t>Контактные данные</t>
  </si>
  <si>
    <t>Перечислить разделы, которые, по мнению ОС, могут вызвать интерес у общественности и должны быть учтены при оценке. Указать название раздела и адрес. Раздел указывается с новой строки (переход на новую строку в рамках ячейки Excel осуществляется одновременным нажатием клавиш ALT-Enter)</t>
  </si>
  <si>
    <t>5. Информационная открытость</t>
  </si>
  <si>
    <t>5.2.</t>
  </si>
  <si>
    <t>5.1.</t>
  </si>
  <si>
    <t>6.1.</t>
  </si>
  <si>
    <t>Соответствие 2.3.7 Стандарта (взаимодействовать со средствами массовой информации по освещению вопросов, обсуждаемых на заседаниях общественного совета) (перечислить основные проблемные публикации, инициированные общественным советом, указать, в каких средствах массовой информации, социальных сетях освещена деятельность ОС, и ссылки на статьи или видео (если имеются). Указать до 5-10 ключевых (имевших наибольший резонанс и значение для деятельности совета) публикаций о деятельности ОС. В перечне указать название публикации, СМИ (или соцсеть), адрес в Интернете. Каждая публикация указывается с новой строки (переход на новую строку в рамках ячейки Excel осуществляется одновременным нажатием клавиш ALT-Enter)</t>
  </si>
  <si>
    <t xml:space="preserve">Остальные данные этого раздела заполняются сотрудниками оператора рейтинга по результатам мониторинга медийных баз данных (СКАН-Интерфакс) и экспертного опроса </t>
  </si>
  <si>
    <t>По каждому объединению просьба указать адрес документа на сайте, в котором зафиксировано участие объединения в работе ОС (в противном случае оценка в рейтинге по этому показателю может быть снижена)</t>
  </si>
  <si>
    <t>Практика поручений руководства ФОИВ по результатам решений ОС</t>
  </si>
  <si>
    <t>Руководство страны, государственных органов обычно по результатам встреч с общественными организациями выпускает перечень поручений. Если в ФОИВ есть такая практика, просьба дать перечень таких поручений руководства ФОИВ - реквизиты поручения, ссылка на документ в открытом доступе. Каждый документ указывается с новой строки (переход на новую строку в рамках ячейки Excel осуществляется одновременным нажатием клавиш ALT-Enter). При отсутствии названия (ий) документов сведения о наличии указанной практики могут быть не учтены в рейтинге. Если документ не размещен в открытом доступе оценка по данному показателю может быть снижена</t>
  </si>
  <si>
    <t>Указывается числовое значение</t>
  </si>
  <si>
    <t>Соответствие положения об ОС Стандарту</t>
  </si>
  <si>
    <t>Раздел 1: "Оргработа"</t>
  </si>
  <si>
    <t>Раздел 2: "Нормотворчество"</t>
  </si>
  <si>
    <t>Раздел 3: "Контрольная деятельность"</t>
  </si>
  <si>
    <t>Раздел 4: "Взаимодействие с ЗС"</t>
  </si>
  <si>
    <t>Раздел 5: "Информационная открытость"</t>
  </si>
  <si>
    <t>Раздел 6: "Публичность"</t>
  </si>
  <si>
    <t>Раздел 7: "Взаимодействие с ОП РФ"</t>
  </si>
  <si>
    <t>всего пунктов</t>
  </si>
  <si>
    <t>1 Оргработа</t>
  </si>
  <si>
    <t>2 Нормотворчество</t>
  </si>
  <si>
    <t>3 Контрольная деятельность</t>
  </si>
  <si>
    <t>4 Взаимодействие с ЗС</t>
  </si>
  <si>
    <t>6 Публичность</t>
  </si>
  <si>
    <t>7 Взаимодействие с ОП РФ</t>
  </si>
  <si>
    <t>требует заполнения</t>
  </si>
  <si>
    <t>ошибка</t>
  </si>
  <si>
    <t>5 Инф открытость</t>
  </si>
  <si>
    <t>не заполнено</t>
  </si>
  <si>
    <t>ИТОГО</t>
  </si>
  <si>
    <t>заполнено
с ошибками</t>
  </si>
  <si>
    <t>перечень пунктов с ошибками</t>
  </si>
  <si>
    <t>заполнено</t>
  </si>
  <si>
    <t>Проверка заполнения форм анкеты:</t>
  </si>
  <si>
    <r>
      <t>Соответствие подпункту 2.2.5 Стандарта (рассматривать иные вопросы, предусмотренные законодательством Российской Федерации, иными нормативными правовыми актами и решениями Общественной палаты Российской Федерации)</t>
    </r>
    <r>
      <rPr>
        <i/>
        <sz val="11"/>
        <rFont val="Calibri"/>
        <family val="2"/>
        <charset val="204"/>
        <scheme val="minor"/>
      </rPr>
      <t xml:space="preserve"> (указать,  какие иные вопросы были рассмотрены или проведены мероприятия, а также, если есть, дать ссылку на результаты рассмотрения на сайте ОС. Каждый вопрос указывается с новой строки (переход на новую строку в рамках ячейки Excel осуществляется одновременным нажатием клавиш ALT-Enter).</t>
    </r>
  </si>
  <si>
    <r>
      <t xml:space="preserve">Соответствие части 5 подпункта 2.5 Стандарта  (реализация полномочий направлять запросы и обращения в федеральные органы исполнительной власти) </t>
    </r>
    <r>
      <rPr>
        <i/>
        <sz val="11"/>
        <color theme="1"/>
        <rFont val="Calibri"/>
        <family val="2"/>
        <charset val="204"/>
        <scheme val="minor"/>
      </rPr>
      <t>(указать, сколько запросов было направлено, по какому количеству запросов приняты меры, привести ссылки на размещение результатов этой деятельности в открытом доступе)</t>
    </r>
  </si>
  <si>
    <t>дефолтное значение</t>
  </si>
  <si>
    <t>Если структурные единицы не создавались - ответ "0", остальные пункты данного раздела заполняются "0" и "нет"</t>
  </si>
  <si>
    <t>Уровень взаимодействия с ФОИВ</t>
  </si>
  <si>
    <t>Дополнительная деятельность ОС
(помимо участия в экспертно-нормотворческой деятельности ФОИВ и осуществления контрольных функций)</t>
  </si>
  <si>
    <t>В случае наличия нареканий указать их источник и суть. В случае отсутстствия - указать "отсутствуют"</t>
  </si>
  <si>
    <t>В случае наличия нарушений указать их суть. В случае отсутстствия - указать "отсутствуют"</t>
  </si>
  <si>
    <t>В случае наличия проблем указать их суть.  В случае отсутстствия - указать "отсутствуют"</t>
  </si>
  <si>
    <t>Сколько было проведено заседаний комиссий по соблюдению требований к служебному поведению и урегулированию конфликта интересов с участием членов ОС?</t>
  </si>
  <si>
    <t>ссылка</t>
  </si>
  <si>
    <t>Количество рабочих групп и комиссий, информация о деятельности которых размещена в открытом доступе (см ниже)</t>
  </si>
  <si>
    <t>Количество рабочих групп и комиссий, информация о деятельности которых публична</t>
  </si>
  <si>
    <t>После названия каждого протокола и/или материала указывается адрес в интернете, где данный протокол/материал размещён. Каждый материал указывается с новой строки (переход на новую строку в рамках ячейки Excel осуществляется одновременным нажатием клавиш ALT-Enter). В случае, если адрес не указан, либо указан неверно (информация недоступна), либо указан общий адрес ОС без конкретизации, при составлении рейтинга ОС информация о размещении материалов в открытом доступе может быть не учтена</t>
  </si>
  <si>
    <t>Анализ информационной открытости ОС проводится по результатам мониторинга сайта сотрудниками оператора рейтинга.</t>
  </si>
  <si>
    <t>Во избежание проблем с поиском нужной информации (и, как следствие - заниженной оценки ОС) просьба указать адреса ключевых разделов сайта и адреса в соцсетях.</t>
  </si>
  <si>
    <t>Осуществление личного очного приема членами ОС при ФОИВ</t>
  </si>
  <si>
    <t>Ссылка на Telegram</t>
  </si>
  <si>
    <t>Ссылка на страницу с информацией о возможности и способах личного очного приёма членами ОС при ФОИВ</t>
  </si>
  <si>
    <t>Тип ФОИВ</t>
  </si>
  <si>
    <t>ФИО заполнившего анкету:</t>
  </si>
  <si>
    <t>министерство / федеральная служба / агентство</t>
  </si>
  <si>
    <t>E-mail</t>
  </si>
  <si>
    <t>Телефон</t>
  </si>
  <si>
    <t>þ</t>
  </si>
  <si>
    <t>ПОДТВЕРЖДАЮ, что все пункты анкеты заполнены и указанные в них данные по имеющимся у меня на момент заполнения анкеты сведениям соответствуют действительности</t>
  </si>
  <si>
    <t>Лист проверки и подтверждения заполнения анкеты ОС ФОИВ</t>
  </si>
  <si>
    <t>Ключевые публикации</t>
  </si>
  <si>
    <t>6. Публичность</t>
  </si>
  <si>
    <t>4.1.</t>
  </si>
  <si>
    <t>4.2.</t>
  </si>
  <si>
    <t>4.3.</t>
  </si>
  <si>
    <t>Соответствие положения об общественном совете Стандарту деятельности общественного совета при федеральном органе исполнительной власти (Типовое положение) (утв. решением совета Общественной палаты Российской Федерации от 05.07.2018 №  55-С (ред. от 02.12.2020 №43-С) - указать соответствует ли положение об общественном совете действующей редакции Стандарта. Показатель требует верификации отделом по работе с ОС.</t>
  </si>
  <si>
    <t>Количество проведенных в отчетном году выездных заседаний ОС</t>
  </si>
  <si>
    <t>Количество проведенных в отчетном году совместных заседаний ОС</t>
  </si>
  <si>
    <t>Указывается числовое значение, не превышающее общее количество заседаний ОС</t>
  </si>
  <si>
    <t>Сколько имеется структурных единиц (комиссии, рабочие группы)</t>
  </si>
  <si>
    <t>Дать название документа с планом работы ОС, дать ссылку на его размещение на сайте (если он размещен) и указать пункты плана и скакими документами Правительства они связаны</t>
  </si>
  <si>
    <t>Ссылка на соцсеть Rutube</t>
  </si>
  <si>
    <t>Иные разделы сайта, которые вызывают общественный интерес</t>
  </si>
  <si>
    <t>Информирование ОП РФ о предстоящих заседаниях и принятых решениях</t>
  </si>
  <si>
    <t>Взаимодействие с профильными комиссиями ОП РФ</t>
  </si>
  <si>
    <t>Работа ОС с запросами ОП РФ</t>
  </si>
  <si>
    <t>Работа общественного совета с запросами Общественной палаты Российской Федерации. Указать тему запроса, принятое по нему решение и дату направления решения в Общественную палату Российской Федерации либо причину, по которой ответ не был направлен.</t>
  </si>
  <si>
    <t>Общее количество проведенных в отчетном году заседаний ОС</t>
  </si>
  <si>
    <t>4.4.</t>
  </si>
  <si>
    <t>2.5.</t>
  </si>
  <si>
    <t>Председатель Общественного совета</t>
  </si>
  <si>
    <t>Согласующий от ФОИВ</t>
  </si>
  <si>
    <t>УТВЕРЖДАЮ</t>
  </si>
  <si>
    <t>СОГЛАСОВАНО</t>
  </si>
  <si>
    <t>ГОДОВОЙ ОТЧЁТ</t>
  </si>
  <si>
    <t>ОБЩЕСТВЕННОГО СОВЕТА</t>
  </si>
  <si>
    <r>
      <rPr>
        <sz val="14"/>
        <color theme="1"/>
        <rFont val="Wingdings"/>
        <charset val="2"/>
      </rPr>
      <t>ââ</t>
    </r>
    <r>
      <rPr>
        <sz val="14"/>
        <color theme="1"/>
        <rFont val="Calibri"/>
        <family val="2"/>
        <charset val="204"/>
      </rPr>
      <t xml:space="preserve">      </t>
    </r>
    <r>
      <rPr>
        <sz val="14"/>
        <color theme="1"/>
        <rFont val="Calibri"/>
        <family val="2"/>
        <charset val="204"/>
        <scheme val="minor"/>
      </rPr>
      <t xml:space="preserve">ТАК БУДЕТ ВЫГЛЯДЕТЬ ТИТУЛЬНЫЙ ЛИСТ ОТЧЁТА. ПРОВЕРЬТЕ КОРРЕКТНОСТЬ ЕГО ОТОБРАЖЕНИЯ   </t>
    </r>
    <r>
      <rPr>
        <sz val="14"/>
        <color theme="1"/>
        <rFont val="Wingdings"/>
        <charset val="2"/>
      </rPr>
      <t>ââ</t>
    </r>
  </si>
  <si>
    <t>ФИО полностью</t>
  </si>
  <si>
    <r>
      <t xml:space="preserve">140. </t>
    </r>
    <r>
      <rPr>
        <b/>
        <sz val="11"/>
        <color theme="1"/>
        <rFont val="Calibri"/>
        <family val="2"/>
        <charset val="204"/>
        <scheme val="minor"/>
      </rPr>
      <t>Конвент Российской ассоциации международных исследований</t>
    </r>
    <r>
      <rPr>
        <sz val="11"/>
        <color theme="1"/>
        <rFont val="Calibri"/>
        <family val="2"/>
        <charset val="204"/>
        <scheme val="minor"/>
      </rPr>
      <t xml:space="preserve">, организатор: Ассоциация международных исследований, 13–15.10.2022, г. Москва, </t>
    </r>
    <r>
      <rPr>
        <i/>
        <sz val="11"/>
        <color theme="1"/>
        <rFont val="Calibri"/>
        <family val="2"/>
        <charset val="204"/>
        <scheme val="minor"/>
      </rPr>
      <t xml:space="preserve">член ОС Мальгин Артем Владимирович </t>
    </r>
    <r>
      <rPr>
        <sz val="11"/>
        <color theme="1"/>
        <rFont val="Calibri"/>
        <family val="2"/>
        <charset val="204"/>
        <scheme val="minor"/>
      </rPr>
      <t xml:space="preserve">
141. </t>
    </r>
    <r>
      <rPr>
        <b/>
        <sz val="11"/>
        <color theme="1"/>
        <rFont val="Calibri"/>
        <family val="2"/>
        <charset val="204"/>
        <scheme val="minor"/>
      </rPr>
      <t xml:space="preserve">Фестиваль (форум) PriorityFest, </t>
    </r>
    <r>
      <rPr>
        <sz val="11"/>
        <color theme="1"/>
        <rFont val="Calibri"/>
        <family val="2"/>
        <charset val="204"/>
        <scheme val="minor"/>
      </rPr>
      <t xml:space="preserve">организатор: МГИМО, 13-14.10.2022, г. Москва, член ОС Мальгин Артем Владимирович 
142. </t>
    </r>
    <r>
      <rPr>
        <b/>
        <sz val="11"/>
        <color theme="1"/>
        <rFont val="Calibri"/>
        <family val="2"/>
        <charset val="204"/>
        <scheme val="minor"/>
      </rPr>
      <t>Конференция «Цифровая трансформация международной экономической системы»</t>
    </r>
    <r>
      <rPr>
        <sz val="11"/>
        <color theme="1"/>
        <rFont val="Calibri"/>
        <family val="2"/>
        <charset val="204"/>
        <scheme val="minor"/>
      </rPr>
      <t xml:space="preserve">, организатор: МГИМО, 27.10.2022, г. Москва, </t>
    </r>
    <r>
      <rPr>
        <i/>
        <sz val="11"/>
        <color theme="1"/>
        <rFont val="Calibri"/>
        <family val="2"/>
        <charset val="204"/>
        <scheme val="minor"/>
      </rPr>
      <t xml:space="preserve">член ОС Мальгин Артем Владимирович </t>
    </r>
    <r>
      <rPr>
        <sz val="11"/>
        <color theme="1"/>
        <rFont val="Calibri"/>
        <family val="2"/>
        <charset val="204"/>
        <scheme val="minor"/>
      </rPr>
      <t xml:space="preserve">
143. </t>
    </r>
    <r>
      <rPr>
        <b/>
        <sz val="11"/>
        <color theme="1"/>
        <rFont val="Calibri"/>
        <family val="2"/>
        <charset val="204"/>
        <scheme val="minor"/>
      </rPr>
      <t>Конференция «Цифровые медиа»</t>
    </r>
    <r>
      <rPr>
        <sz val="11"/>
        <color theme="1"/>
        <rFont val="Calibri"/>
        <family val="2"/>
        <charset val="204"/>
        <scheme val="minor"/>
      </rPr>
      <t xml:space="preserve">, организатор: МГИМО, 24.10.2022, г. Москва, </t>
    </r>
    <r>
      <rPr>
        <i/>
        <sz val="11"/>
        <color theme="1"/>
        <rFont val="Calibri"/>
        <family val="2"/>
        <charset val="204"/>
        <scheme val="minor"/>
      </rPr>
      <t xml:space="preserve">член ОС Мальгин Артем Владимирович </t>
    </r>
    <r>
      <rPr>
        <sz val="11"/>
        <color theme="1"/>
        <rFont val="Calibri"/>
        <family val="2"/>
        <charset val="204"/>
        <scheme val="minor"/>
      </rPr>
      <t xml:space="preserve">
</t>
    </r>
  </si>
  <si>
    <r>
      <t xml:space="preserve">1. </t>
    </r>
    <r>
      <rPr>
        <b/>
        <sz val="11"/>
        <rFont val="Calibri"/>
        <family val="2"/>
        <charset val="204"/>
        <scheme val="minor"/>
      </rPr>
      <t>Всероссийский конкурс «Вклад учителя»</t>
    </r>
    <r>
      <rPr>
        <sz val="11"/>
        <rFont val="Calibri"/>
        <family val="2"/>
        <charset val="204"/>
        <scheme val="minor"/>
      </rPr>
      <t xml:space="preserve">, организаторы: НОЧУ «СОШ «Феникс», АНОО «Школа имени А. М. Горчакова», 13-15.05.2022, г. Москва, </t>
    </r>
    <r>
      <rPr>
        <i/>
        <sz val="11"/>
        <rFont val="Calibri"/>
        <family val="2"/>
        <charset val="204"/>
        <scheme val="minor"/>
      </rPr>
      <t>член ОС Рожкова Лариса Евгеньевна</t>
    </r>
    <r>
      <rPr>
        <sz val="11"/>
        <rFont val="Calibri"/>
        <family val="2"/>
        <charset val="204"/>
        <scheme val="minor"/>
      </rPr>
      <t xml:space="preserve">
2. </t>
    </r>
    <r>
      <rPr>
        <b/>
        <sz val="11"/>
        <rFont val="Calibri"/>
        <family val="2"/>
        <charset val="204"/>
        <scheme val="minor"/>
      </rPr>
      <t>Форум «История для будущего. Урал»</t>
    </r>
    <r>
      <rPr>
        <sz val="11"/>
        <rFont val="Calibri"/>
        <family val="2"/>
        <charset val="204"/>
        <scheme val="minor"/>
      </rPr>
      <t xml:space="preserve">, организатор: Общероссийская общественно-государственная организация «Российское военно-историческое общество», 26-27.10.2022,  г. Екатеринбург, член ОС Рожкова Лариса Евгеньевна
3. </t>
    </r>
    <r>
      <rPr>
        <b/>
        <sz val="11"/>
        <rFont val="Calibri"/>
        <family val="2"/>
        <charset val="204"/>
        <scheme val="minor"/>
      </rPr>
      <t>Форум «Сообщество»</t>
    </r>
    <r>
      <rPr>
        <sz val="11"/>
        <rFont val="Calibri"/>
        <family val="2"/>
        <charset val="204"/>
        <scheme val="minor"/>
      </rPr>
      <t xml:space="preserve">, организатор: Общественная Палата РФ, 03.11.2022, г. Москва, </t>
    </r>
    <r>
      <rPr>
        <i/>
        <sz val="11"/>
        <rFont val="Calibri"/>
        <family val="2"/>
        <charset val="204"/>
        <scheme val="minor"/>
      </rPr>
      <t xml:space="preserve">члены ОС: Гриб Владислав Валерьевич, Груздева Полина Алексеевна, Рожкова Лариса Евгеньевна, Янкевич Семен Васильевич, Панарин Андрей Александрович </t>
    </r>
    <r>
      <rPr>
        <sz val="11"/>
        <rFont val="Calibri"/>
        <family val="2"/>
        <charset val="204"/>
        <scheme val="minor"/>
      </rPr>
      <t xml:space="preserve">
4. </t>
    </r>
    <r>
      <rPr>
        <b/>
        <sz val="11"/>
        <rFont val="Calibri"/>
        <family val="2"/>
        <charset val="204"/>
        <scheme val="minor"/>
      </rPr>
      <t>Итоговое совещание по результатам реализации программы государственной поддержки развития сети специализированных учебных научных центров по начальной подготовке высококвалифицированных кадров для инновационного развития России</t>
    </r>
    <r>
      <rPr>
        <sz val="11"/>
        <rFont val="Calibri"/>
        <family val="2"/>
        <charset val="204"/>
        <scheme val="minor"/>
      </rPr>
      <t xml:space="preserve">, организатор: Минобрнауки России,  09.11.2022, г. Москва, </t>
    </r>
    <r>
      <rPr>
        <i/>
        <sz val="11"/>
        <rFont val="Calibri"/>
        <family val="2"/>
        <charset val="204"/>
        <scheme val="minor"/>
      </rPr>
      <t>член ОС Рожкова Лариса Евгеньевна</t>
    </r>
    <r>
      <rPr>
        <sz val="11"/>
        <rFont val="Calibri"/>
        <family val="2"/>
        <charset val="204"/>
        <scheme val="minor"/>
      </rPr>
      <t xml:space="preserve">
5. </t>
    </r>
    <r>
      <rPr>
        <b/>
        <sz val="11"/>
        <rFont val="Calibri"/>
        <family val="2"/>
        <charset val="204"/>
        <scheme val="minor"/>
      </rPr>
      <t>Круглый стол «Государственная поддержка развития сети СУНЦ: промежуточные итоги и перспективы»</t>
    </r>
    <r>
      <rPr>
        <sz val="11"/>
        <rFont val="Calibri"/>
        <family val="2"/>
        <charset val="204"/>
        <scheme val="minor"/>
      </rPr>
      <t xml:space="preserve">, организатор: Московский финансово-промышленный университет «Синергия», 14.11.2022, г. Москва, </t>
    </r>
    <r>
      <rPr>
        <i/>
        <sz val="11"/>
        <rFont val="Calibri"/>
        <family val="2"/>
        <charset val="204"/>
        <scheme val="minor"/>
      </rPr>
      <t>член ОС Рожкова Лариса Евгеньевна</t>
    </r>
    <r>
      <rPr>
        <sz val="11"/>
        <rFont val="Calibri"/>
        <family val="2"/>
        <charset val="204"/>
        <scheme val="minor"/>
      </rPr>
      <t xml:space="preserve">
6. </t>
    </r>
    <r>
      <rPr>
        <b/>
        <sz val="11"/>
        <rFont val="Calibri"/>
        <family val="2"/>
        <charset val="204"/>
        <scheme val="minor"/>
      </rPr>
      <t>Российско-Тайский круглый стол 2022 года (RT 2022) «Образование для одаренных детей и молодежи после пандемии COVID»</t>
    </r>
    <r>
      <rPr>
        <sz val="11"/>
        <rFont val="Calibri"/>
        <family val="2"/>
        <charset val="204"/>
        <scheme val="minor"/>
      </rPr>
      <t xml:space="preserve">, организатор: Образовательный фонд «Талант и успех», 07-09.12.2022, Федеральная территория «Сириус», </t>
    </r>
    <r>
      <rPr>
        <i/>
        <sz val="11"/>
        <rFont val="Calibri"/>
        <family val="2"/>
        <charset val="204"/>
        <scheme val="minor"/>
      </rPr>
      <t xml:space="preserve">член ОС Рожкова Лариса Евгеньевна
7. </t>
    </r>
    <r>
      <rPr>
        <b/>
        <sz val="11"/>
        <rFont val="Calibri"/>
        <family val="2"/>
        <charset val="204"/>
        <scheme val="minor"/>
      </rPr>
      <t xml:space="preserve">Заседание ФУМО, </t>
    </r>
    <r>
      <rPr>
        <sz val="11"/>
        <rFont val="Calibri"/>
        <family val="2"/>
        <charset val="204"/>
        <scheme val="minor"/>
      </rPr>
      <t xml:space="preserve">организатор: ФУМО по общему образованию, 05.03.22/18.03.22/29.04.22/25.08.22/29.09.22/14.10.22, г. Москва, </t>
    </r>
    <r>
      <rPr>
        <i/>
        <sz val="11"/>
        <rFont val="Calibri"/>
        <family val="2"/>
        <charset val="204"/>
        <scheme val="minor"/>
      </rPr>
      <t xml:space="preserve">член ОС Богданов Сергей Игоревич
</t>
    </r>
    <r>
      <rPr>
        <sz val="11"/>
        <rFont val="Calibri"/>
        <family val="2"/>
        <charset val="204"/>
        <scheme val="minor"/>
      </rPr>
      <t xml:space="preserve">8. </t>
    </r>
    <r>
      <rPr>
        <b/>
        <sz val="11"/>
        <rFont val="Calibri"/>
        <family val="2"/>
        <charset val="204"/>
        <scheme val="minor"/>
      </rPr>
      <t>Заседание Правления Санкт-Петербургской ассоциации международного сотрудничества</t>
    </r>
    <r>
      <rPr>
        <sz val="11"/>
        <rFont val="Calibri"/>
        <family val="2"/>
        <charset val="204"/>
        <scheme val="minor"/>
      </rPr>
      <t xml:space="preserve">, 28.04.2022, г. Санкт-Петербург, </t>
    </r>
    <r>
      <rPr>
        <i/>
        <sz val="11"/>
        <rFont val="Calibri"/>
        <family val="2"/>
        <charset val="204"/>
        <scheme val="minor"/>
      </rPr>
      <t>член ОС Богданов Сергей Игоревич</t>
    </r>
    <r>
      <rPr>
        <sz val="11"/>
        <rFont val="Calibri"/>
        <family val="2"/>
        <charset val="204"/>
        <scheme val="minor"/>
      </rPr>
      <t xml:space="preserve">
9.</t>
    </r>
    <r>
      <rPr>
        <b/>
        <sz val="11"/>
        <rFont val="Calibri"/>
        <family val="2"/>
        <charset val="204"/>
        <scheme val="minor"/>
      </rPr>
      <t xml:space="preserve"> Заседание Правления Российского общества преподавателей русского языка и литературы (РОПРЯЛ)</t>
    </r>
    <r>
      <rPr>
        <sz val="11"/>
        <rFont val="Calibri"/>
        <family val="2"/>
        <charset val="204"/>
        <scheme val="minor"/>
      </rPr>
      <t xml:space="preserve">, 17.05.2022, г. Москва, </t>
    </r>
    <r>
      <rPr>
        <i/>
        <sz val="11"/>
        <rFont val="Calibri"/>
        <family val="2"/>
        <charset val="204"/>
        <scheme val="minor"/>
      </rPr>
      <t>член ОС Богданов Сергей Игоревич</t>
    </r>
    <r>
      <rPr>
        <sz val="11"/>
        <rFont val="Calibri"/>
        <family val="2"/>
        <charset val="204"/>
        <scheme val="minor"/>
      </rPr>
      <t xml:space="preserve">
10.</t>
    </r>
    <r>
      <rPr>
        <b/>
        <sz val="11"/>
        <rFont val="Calibri"/>
        <family val="2"/>
        <charset val="204"/>
        <scheme val="minor"/>
      </rPr>
      <t xml:space="preserve"> Заседание Правления Фонда "Русский мир"</t>
    </r>
    <r>
      <rPr>
        <sz val="11"/>
        <rFont val="Calibri"/>
        <family val="2"/>
        <charset val="204"/>
        <scheme val="minor"/>
      </rPr>
      <t xml:space="preserve">, 28.08.2022, г. Москва, </t>
    </r>
    <r>
      <rPr>
        <i/>
        <sz val="11"/>
        <rFont val="Calibri"/>
        <family val="2"/>
        <charset val="204"/>
        <scheme val="minor"/>
      </rPr>
      <t>член ОС Богданов Сергей Игоревич</t>
    </r>
    <r>
      <rPr>
        <sz val="11"/>
        <rFont val="Calibri"/>
        <family val="2"/>
        <charset val="204"/>
        <scheme val="minor"/>
      </rPr>
      <t xml:space="preserve">
11. </t>
    </r>
    <r>
      <rPr>
        <b/>
        <sz val="11"/>
        <rFont val="Calibri"/>
        <family val="2"/>
        <charset val="204"/>
        <scheme val="minor"/>
      </rPr>
      <t>Научно-методический совет по русскому языку</t>
    </r>
    <r>
      <rPr>
        <sz val="11"/>
        <rFont val="Calibri"/>
        <family val="2"/>
        <charset val="204"/>
        <scheme val="minor"/>
      </rPr>
      <t xml:space="preserve">, организатор: Федеральный институт педагогических измерений, 25.10.2022, г. Москва, </t>
    </r>
    <r>
      <rPr>
        <i/>
        <sz val="11"/>
        <rFont val="Calibri"/>
        <family val="2"/>
        <charset val="204"/>
        <scheme val="minor"/>
      </rPr>
      <t>член ОС Богданов Сергей Игоревич</t>
    </r>
    <r>
      <rPr>
        <sz val="11"/>
        <rFont val="Calibri"/>
        <family val="2"/>
        <charset val="204"/>
        <scheme val="minor"/>
      </rPr>
      <t xml:space="preserve">
12.</t>
    </r>
    <r>
      <rPr>
        <b/>
        <sz val="11"/>
        <rFont val="Calibri"/>
        <family val="2"/>
        <charset val="204"/>
        <scheme val="minor"/>
      </rPr>
      <t xml:space="preserve"> Приоритет – 2030. Серия открытых семинаров по вопросам оценки качества образовательных результатов, в том числе оценки компетенций</t>
    </r>
    <r>
      <rPr>
        <sz val="11"/>
        <rFont val="Calibri"/>
        <family val="2"/>
        <charset val="204"/>
        <scheme val="minor"/>
      </rPr>
      <t xml:space="preserve">, организаторы: Департамент образования и науки города Москвы, МГПУ, 06.04.2022, г. Москва, </t>
    </r>
    <r>
      <rPr>
        <i/>
        <sz val="11"/>
        <rFont val="Calibri"/>
        <family val="2"/>
        <charset val="204"/>
        <scheme val="minor"/>
      </rPr>
      <t>член ОС Дощинский Роман Анатольевич</t>
    </r>
    <r>
      <rPr>
        <sz val="11"/>
        <rFont val="Calibri"/>
        <family val="2"/>
        <charset val="204"/>
        <scheme val="minor"/>
      </rPr>
      <t xml:space="preserve">
13. </t>
    </r>
    <r>
      <rPr>
        <b/>
        <sz val="11"/>
        <rFont val="Calibri"/>
        <family val="2"/>
        <charset val="204"/>
        <scheme val="minor"/>
      </rPr>
      <t>Семинар «Вектор образования: вызовы, тренды, перспективы», приуроченный ко Дню русского языка</t>
    </r>
    <r>
      <rPr>
        <sz val="11"/>
        <rFont val="Calibri"/>
        <family val="2"/>
        <charset val="204"/>
        <scheme val="minor"/>
      </rPr>
      <t xml:space="preserve">, организаторы: Минпросвещения России, Академия Минпрорсвещения России, 07.06.2022, г. Москва, </t>
    </r>
    <r>
      <rPr>
        <i/>
        <sz val="11"/>
        <rFont val="Calibri"/>
        <family val="2"/>
        <charset val="204"/>
        <scheme val="minor"/>
      </rPr>
      <t>член ОС Дощинский Роман Анатольевич</t>
    </r>
    <r>
      <rPr>
        <sz val="11"/>
        <rFont val="Calibri"/>
        <family val="2"/>
        <charset val="204"/>
        <scheme val="minor"/>
      </rPr>
      <t xml:space="preserve">
14. </t>
    </r>
    <r>
      <rPr>
        <b/>
        <sz val="11"/>
        <rFont val="Calibri"/>
        <family val="2"/>
        <charset val="204"/>
        <scheme val="minor"/>
      </rPr>
      <t>Рабочее совещание по вопросу представленных замечаний в проект изменений в Федеральный закон «О государственном языке Российской Федерации» в части создания государственной информационной системы «Национальный словарный фонд»</t>
    </r>
    <r>
      <rPr>
        <sz val="11"/>
        <rFont val="Calibri"/>
        <family val="2"/>
        <charset val="204"/>
        <scheme val="minor"/>
      </rPr>
      <t xml:space="preserve">, организатор: Минобрнауки России, 12.07.2022, г. Москва, </t>
    </r>
    <r>
      <rPr>
        <i/>
        <sz val="11"/>
        <rFont val="Calibri"/>
        <family val="2"/>
        <charset val="204"/>
        <scheme val="minor"/>
      </rPr>
      <t>член ОС Дощинский Роман Анатольевич</t>
    </r>
    <r>
      <rPr>
        <sz val="11"/>
        <rFont val="Calibri"/>
        <family val="2"/>
        <charset val="204"/>
        <scheme val="minor"/>
      </rPr>
      <t xml:space="preserve">
15.</t>
    </r>
    <r>
      <rPr>
        <b/>
        <sz val="11"/>
        <rFont val="Calibri"/>
        <family val="2"/>
        <charset val="204"/>
        <scheme val="minor"/>
      </rPr>
      <t xml:space="preserve"> Городской августовский педсовет</t>
    </r>
    <r>
      <rPr>
        <sz val="11"/>
        <rFont val="Calibri"/>
        <family val="2"/>
        <charset val="204"/>
        <scheme val="minor"/>
      </rPr>
      <t xml:space="preserve">, организатор: Департамент образования и науки города Москвы, 23.08.2022 – 26.08.2022, г. Москва, </t>
    </r>
    <r>
      <rPr>
        <i/>
        <sz val="11"/>
        <rFont val="Calibri"/>
        <family val="2"/>
        <charset val="204"/>
        <scheme val="minor"/>
      </rPr>
      <t>член ОС Дощинский Роман Анатольевич</t>
    </r>
    <r>
      <rPr>
        <sz val="11"/>
        <rFont val="Calibri"/>
        <family val="2"/>
        <charset val="204"/>
        <scheme val="minor"/>
      </rPr>
      <t xml:space="preserve">
16. </t>
    </r>
    <r>
      <rPr>
        <b/>
        <sz val="11"/>
        <rFont val="Calibri"/>
        <family val="2"/>
        <charset val="204"/>
        <scheme val="minor"/>
      </rPr>
      <t>VII Съезд русистов Республики Крым</t>
    </r>
    <r>
      <rPr>
        <sz val="11"/>
        <rFont val="Calibri"/>
        <family val="2"/>
        <charset val="204"/>
        <scheme val="minor"/>
      </rPr>
      <t xml:space="preserve">, организатор: Министерство образования и науки Республики Крым, 04.10.2022 – 07.10.2022, Республика Крым, </t>
    </r>
    <r>
      <rPr>
        <i/>
        <sz val="11"/>
        <rFont val="Calibri"/>
        <family val="2"/>
        <charset val="204"/>
        <scheme val="minor"/>
      </rPr>
      <t>член ОС Дощинский Роман Анатольевич</t>
    </r>
    <r>
      <rPr>
        <sz val="11"/>
        <rFont val="Calibri"/>
        <family val="2"/>
        <charset val="204"/>
        <scheme val="minor"/>
      </rPr>
      <t xml:space="preserve">
17. </t>
    </r>
    <r>
      <rPr>
        <b/>
        <sz val="11"/>
        <rFont val="Calibri"/>
        <family val="2"/>
        <charset val="204"/>
        <scheme val="minor"/>
      </rPr>
      <t>Церемония награждения победителей Всероссийского конкурса сочинений – 2022</t>
    </r>
    <r>
      <rPr>
        <sz val="11"/>
        <rFont val="Calibri"/>
        <family val="2"/>
        <charset val="204"/>
        <scheme val="minor"/>
      </rPr>
      <t xml:space="preserve">, организаторы: Общественная палата Российской Федерации; Минпросвещения России, 03.11.2022, г. Москва, </t>
    </r>
    <r>
      <rPr>
        <i/>
        <sz val="11"/>
        <rFont val="Calibri"/>
        <family val="2"/>
        <charset val="204"/>
        <scheme val="minor"/>
      </rPr>
      <t>член ОС Дощинский Роман Анатольевич</t>
    </r>
    <r>
      <rPr>
        <sz val="11"/>
        <rFont val="Calibri"/>
        <family val="2"/>
        <charset val="204"/>
        <scheme val="minor"/>
      </rPr>
      <t xml:space="preserve">
18. </t>
    </r>
    <r>
      <rPr>
        <b/>
        <sz val="11"/>
        <rFont val="Calibri"/>
        <family val="2"/>
        <charset val="204"/>
        <scheme val="minor"/>
      </rPr>
      <t>Казанский международный лингвистический саммит – 2022</t>
    </r>
    <r>
      <rPr>
        <sz val="11"/>
        <rFont val="Calibri"/>
        <family val="2"/>
        <charset val="204"/>
        <scheme val="minor"/>
      </rPr>
      <t xml:space="preserve">, организаторы: Минобрнауки России, Казанский (Приволжский) федеральный университет, 17.11.2022, г. Казань, </t>
    </r>
    <r>
      <rPr>
        <i/>
        <sz val="11"/>
        <rFont val="Calibri"/>
        <family val="2"/>
        <charset val="204"/>
        <scheme val="minor"/>
      </rPr>
      <t>член ОС Дощинский Роман Анатольевич</t>
    </r>
    <r>
      <rPr>
        <sz val="11"/>
        <rFont val="Calibri"/>
        <family val="2"/>
        <charset val="204"/>
        <scheme val="minor"/>
      </rPr>
      <t xml:space="preserve">
19. </t>
    </r>
    <r>
      <rPr>
        <b/>
        <sz val="11"/>
        <rFont val="Calibri"/>
        <family val="2"/>
        <charset val="204"/>
        <scheme val="minor"/>
      </rPr>
      <t>Пятый профессорский форум «Наука и образование в условиях глобальных вызовов»</t>
    </r>
    <r>
      <rPr>
        <sz val="11"/>
        <rFont val="Calibri"/>
        <family val="2"/>
        <charset val="204"/>
        <scheme val="minor"/>
      </rPr>
      <t xml:space="preserve">, организаторы: ООО «Российское профессорское собрание»; Минобрнауки России, 22-24.11.2022, г. Москва, </t>
    </r>
    <r>
      <rPr>
        <i/>
        <sz val="11"/>
        <rFont val="Calibri"/>
        <family val="2"/>
        <charset val="204"/>
        <scheme val="minor"/>
      </rPr>
      <t xml:space="preserve">члены ОС: Анисимов Никита Юрьевич, Гриб Владислав Валерьевич, Дощинский Роман Анатольевич, Реморенко Игорь Михайлович, Жильцов Николай Александрович, Панарин Андрей Александрович </t>
    </r>
    <r>
      <rPr>
        <sz val="11"/>
        <rFont val="Calibri"/>
        <family val="2"/>
        <charset val="204"/>
        <scheme val="minor"/>
      </rPr>
      <t xml:space="preserve">
20. </t>
    </r>
    <r>
      <rPr>
        <b/>
        <sz val="11"/>
        <rFont val="Calibri"/>
        <family val="2"/>
        <charset val="204"/>
        <scheme val="minor"/>
      </rPr>
      <t>Открытый городской педагогический Форум «Диалог педагогических поколений»</t>
    </r>
    <r>
      <rPr>
        <sz val="11"/>
        <rFont val="Calibri"/>
        <family val="2"/>
        <charset val="204"/>
        <scheme val="minor"/>
      </rPr>
      <t xml:space="preserve">, организаторы: Департамент образования и науки города Москвы, РУДН, 24.12.2022, </t>
    </r>
    <r>
      <rPr>
        <i/>
        <sz val="11"/>
        <rFont val="Calibri"/>
        <family val="2"/>
        <charset val="204"/>
        <scheme val="minor"/>
      </rPr>
      <t>член ОС Дощинский Роман Анатольевич</t>
    </r>
    <r>
      <rPr>
        <sz val="11"/>
        <rFont val="Calibri"/>
        <family val="2"/>
        <charset val="204"/>
        <scheme val="minor"/>
      </rPr>
      <t xml:space="preserve"> 
21. </t>
    </r>
    <r>
      <rPr>
        <b/>
        <sz val="11"/>
        <rFont val="Calibri"/>
        <family val="2"/>
        <charset val="204"/>
        <scheme val="minor"/>
      </rPr>
      <t>Заседание Комиссии Ассоциации юристов России по юридическому образованию,</t>
    </r>
    <r>
      <rPr>
        <sz val="11"/>
        <rFont val="Calibri"/>
        <family val="2"/>
        <charset val="204"/>
        <scheme val="minor"/>
      </rPr>
      <t xml:space="preserve"> организатор: ООО «Ассоциация юристов России», 16.12.2022, г. Москва, </t>
    </r>
    <r>
      <rPr>
        <i/>
        <sz val="11"/>
        <rFont val="Calibri"/>
        <family val="2"/>
        <charset val="204"/>
        <scheme val="minor"/>
      </rPr>
      <t xml:space="preserve">член ОС Груздева Полина Алексеевна
22. </t>
    </r>
    <r>
      <rPr>
        <b/>
        <sz val="11"/>
        <rFont val="Calibri"/>
        <family val="2"/>
        <charset val="204"/>
        <scheme val="minor"/>
      </rPr>
      <t xml:space="preserve">Молодежный образовательный форум корпоративной социальной ответственности, </t>
    </r>
    <r>
      <rPr>
        <sz val="11"/>
        <rFont val="Calibri"/>
        <family val="2"/>
        <charset val="204"/>
        <scheme val="minor"/>
      </rPr>
      <t>организатор: Фонд содействия развитию науки, образования и медицины и Комитет общественных связей и молодежной политики г. Москвы, 28.09.2022, г. Москва,</t>
    </r>
    <r>
      <rPr>
        <i/>
        <sz val="11"/>
        <rFont val="Calibri"/>
        <family val="2"/>
        <charset val="204"/>
        <scheme val="minor"/>
      </rPr>
      <t xml:space="preserve"> член ОС Груздева Полина Алексеевна</t>
    </r>
    <r>
      <rPr>
        <sz val="11"/>
        <rFont val="Calibri"/>
        <family val="2"/>
        <charset val="204"/>
        <scheme val="minor"/>
      </rPr>
      <t xml:space="preserve">
23. </t>
    </r>
    <r>
      <rPr>
        <b/>
        <sz val="11"/>
        <rFont val="Calibri"/>
        <family val="2"/>
        <charset val="204"/>
        <scheme val="minor"/>
      </rPr>
      <t>Посещение  образовательных учреждений №1392 им. Рябинкина (3 школы, 3ДОУ). Изучение потребностей, вместимости образовательных учреждений  в Новой Москве</t>
    </r>
    <r>
      <rPr>
        <sz val="11"/>
        <rFont val="Calibri"/>
        <family val="2"/>
        <charset val="204"/>
        <scheme val="minor"/>
      </rPr>
      <t xml:space="preserve">, личная инициатива совместно с руководством ГБОУ №1392, 30.09.2022-02.10.2022,  </t>
    </r>
    <r>
      <rPr>
        <i/>
        <sz val="11"/>
        <rFont val="Calibri"/>
        <family val="2"/>
        <charset val="204"/>
        <scheme val="minor"/>
      </rPr>
      <t>член ОС Груздева Полина Алексеевна</t>
    </r>
    <r>
      <rPr>
        <sz val="11"/>
        <rFont val="Calibri"/>
        <family val="2"/>
        <charset val="204"/>
        <scheme val="minor"/>
      </rPr>
      <t xml:space="preserve">
24. </t>
    </r>
    <r>
      <rPr>
        <b/>
        <sz val="11"/>
        <rFont val="Calibri"/>
        <family val="2"/>
        <charset val="204"/>
        <scheme val="minor"/>
      </rPr>
      <t>VI Международная выставка BUILD SCHOOL 2022,</t>
    </r>
    <r>
      <rPr>
        <sz val="11"/>
        <rFont val="Calibri"/>
        <family val="2"/>
        <charset val="204"/>
        <scheme val="minor"/>
      </rPr>
      <t xml:space="preserve"> 30.09.2022, г. Москва, </t>
    </r>
    <r>
      <rPr>
        <i/>
        <sz val="11"/>
        <rFont val="Calibri"/>
        <family val="2"/>
        <charset val="204"/>
        <scheme val="minor"/>
      </rPr>
      <t>член ОС Груздева Полина Алексеевна</t>
    </r>
    <r>
      <rPr>
        <sz val="11"/>
        <rFont val="Calibri"/>
        <family val="2"/>
        <charset val="204"/>
        <scheme val="minor"/>
      </rPr>
      <t xml:space="preserve">
25.</t>
    </r>
    <r>
      <rPr>
        <b/>
        <sz val="11"/>
        <rFont val="Calibri"/>
        <family val="2"/>
        <charset val="204"/>
        <scheme val="minor"/>
      </rPr>
      <t xml:space="preserve"> Участие в обсуждении проектирования, строительства и эксплуатации дошкольных зданий, игровых площадок и детских спортивных сооружений, </t>
    </r>
    <r>
      <rPr>
        <sz val="11"/>
        <rFont val="Calibri"/>
        <family val="2"/>
        <charset val="204"/>
        <scheme val="minor"/>
      </rPr>
      <t xml:space="preserve">организаторы: Государственное казенное учреждение г. Москвы Дирекция по строительству и реконструкции зданий и сооружений  образовательных учреждений совместно с компанией ООО «Вертикаль», ноябрь-декабрь 2022 г., г. Москва, </t>
    </r>
    <r>
      <rPr>
        <i/>
        <sz val="11"/>
        <rFont val="Calibri"/>
        <family val="2"/>
        <charset val="204"/>
        <scheme val="minor"/>
      </rPr>
      <t>член ОС Груздева Полина Алексеевна</t>
    </r>
    <r>
      <rPr>
        <sz val="11"/>
        <rFont val="Calibri"/>
        <family val="2"/>
        <charset val="204"/>
        <scheme val="minor"/>
      </rPr>
      <t xml:space="preserve">
26. </t>
    </r>
    <r>
      <rPr>
        <b/>
        <sz val="11"/>
        <rFont val="Calibri"/>
        <family val="2"/>
        <charset val="204"/>
        <scheme val="minor"/>
      </rPr>
      <t>Заседание Экспертного совета при Комитете по межнациональным отношениям и реализации миграционной политики в Санкт-Петербурге</t>
    </r>
    <r>
      <rPr>
        <sz val="11"/>
        <rFont val="Calibri"/>
        <family val="2"/>
        <charset val="204"/>
        <scheme val="minor"/>
      </rPr>
      <t xml:space="preserve">,  организатор: КМОиРМП СПб, 21.12.2022, г. Санкт-Петербург, </t>
    </r>
    <r>
      <rPr>
        <i/>
        <sz val="11"/>
        <rFont val="Calibri"/>
        <family val="2"/>
        <charset val="204"/>
        <scheme val="minor"/>
      </rPr>
      <t>член ОС Скворцов Николай Генрихович</t>
    </r>
    <r>
      <rPr>
        <sz val="11"/>
        <rFont val="Calibri"/>
        <family val="2"/>
        <charset val="204"/>
        <scheme val="minor"/>
      </rPr>
      <t xml:space="preserve">
27. </t>
    </r>
    <r>
      <rPr>
        <b/>
        <sz val="11"/>
        <rFont val="Calibri"/>
        <family val="2"/>
        <charset val="204"/>
        <scheme val="minor"/>
      </rPr>
      <t>Х Петербургский международный юридический форум</t>
    </r>
    <r>
      <rPr>
        <sz val="11"/>
        <rFont val="Calibri"/>
        <family val="2"/>
        <charset val="204"/>
        <scheme val="minor"/>
      </rPr>
      <t>, организаторы: Минюст Росси, Фонд Росконгресс, 01.07.2022, г. Санкт-Петербург,</t>
    </r>
    <r>
      <rPr>
        <i/>
        <sz val="11"/>
        <rFont val="Calibri"/>
        <family val="2"/>
        <charset val="204"/>
        <scheme val="minor"/>
      </rPr>
      <t xml:space="preserve"> члены ОС: Гриб Владислав Валерьевич,  Янкевич Семен Васильевич</t>
    </r>
    <r>
      <rPr>
        <sz val="11"/>
        <rFont val="Calibri"/>
        <family val="2"/>
        <charset val="204"/>
        <scheme val="minor"/>
      </rPr>
      <t xml:space="preserve">
28.</t>
    </r>
    <r>
      <rPr>
        <b/>
        <sz val="11"/>
        <rFont val="Calibri"/>
        <family val="2"/>
        <charset val="204"/>
        <scheme val="minor"/>
      </rPr>
      <t xml:space="preserve"> Научный форум "Научная аттестация: Вчера. Сегодня. Завтра"</t>
    </r>
    <r>
      <rPr>
        <sz val="11"/>
        <rFont val="Calibri"/>
        <family val="2"/>
        <charset val="204"/>
        <scheme val="minor"/>
      </rPr>
      <t xml:space="preserve">, организатор: Российское профессорское собрание, 02.02.2022, г. Москва, </t>
    </r>
    <r>
      <rPr>
        <i/>
        <sz val="11"/>
        <rFont val="Calibri"/>
        <family val="2"/>
        <charset val="204"/>
        <scheme val="minor"/>
      </rPr>
      <t xml:space="preserve">член ОС Реморенко Игорь Михайлович, Панарин Андрей Александрович
</t>
    </r>
    <r>
      <rPr>
        <sz val="11"/>
        <rFont val="Calibri"/>
        <family val="2"/>
        <charset val="204"/>
        <scheme val="minor"/>
      </rPr>
      <t xml:space="preserve">29. </t>
    </r>
    <r>
      <rPr>
        <b/>
        <sz val="11"/>
        <rFont val="Calibri"/>
        <family val="2"/>
        <charset val="204"/>
        <scheme val="minor"/>
      </rPr>
      <t>Ректорский Симпозиум "Программный подход в управлении университетом"</t>
    </r>
    <r>
      <rPr>
        <sz val="11"/>
        <rFont val="Calibri"/>
        <family val="2"/>
        <charset val="204"/>
        <scheme val="minor"/>
      </rPr>
      <t xml:space="preserve">, организатор: Национальный исследовательский Томский государственный университет, 18.02.2022, г. Сочи, </t>
    </r>
    <r>
      <rPr>
        <i/>
        <sz val="11"/>
        <rFont val="Calibri"/>
        <family val="2"/>
        <charset val="204"/>
        <scheme val="minor"/>
      </rPr>
      <t>член ОС Реморенко Игорь Михайлович</t>
    </r>
    <r>
      <rPr>
        <sz val="11"/>
        <rFont val="Calibri"/>
        <family val="2"/>
        <charset val="204"/>
        <scheme val="minor"/>
      </rPr>
      <t xml:space="preserve">
30. </t>
    </r>
    <r>
      <rPr>
        <b/>
        <sz val="11"/>
        <rFont val="Calibri"/>
        <family val="2"/>
        <charset val="204"/>
        <scheme val="minor"/>
      </rPr>
      <t>XIX международная шанинская конференция “Тенденции развития образования” доклад "Что будет с инновациями?"</t>
    </r>
    <r>
      <rPr>
        <sz val="11"/>
        <rFont val="Calibri"/>
        <family val="2"/>
        <charset val="204"/>
        <scheme val="minor"/>
      </rPr>
      <t xml:space="preserve">, организатор: Московская высшая школа социальных и экономических наук, 18.03.2022, г. Москва, </t>
    </r>
    <r>
      <rPr>
        <i/>
        <sz val="11"/>
        <rFont val="Calibri"/>
        <family val="2"/>
        <charset val="204"/>
        <scheme val="minor"/>
      </rPr>
      <t>член ОС Реморенко Игорь Михайлович</t>
    </r>
    <r>
      <rPr>
        <sz val="11"/>
        <rFont val="Calibri"/>
        <family val="2"/>
        <charset val="204"/>
        <scheme val="minor"/>
      </rPr>
      <t xml:space="preserve">
31. </t>
    </r>
    <r>
      <rPr>
        <b/>
        <sz val="11"/>
        <rFont val="Calibri"/>
        <family val="2"/>
        <charset val="204"/>
        <scheme val="minor"/>
      </rPr>
      <t>Экспертный клуб "Норма и деятельность" Инициатива ФГОС 4.0</t>
    </r>
    <r>
      <rPr>
        <sz val="11"/>
        <rFont val="Calibri"/>
        <family val="2"/>
        <charset val="204"/>
        <scheme val="minor"/>
      </rPr>
      <t xml:space="preserve">, организаторы: МГПУ, Институт проблем образовательной политики «Эврика», Московский центр качества образования и Школы Антропологии будущего РАНХиГС, 25.03.2022, г. Москва, </t>
    </r>
    <r>
      <rPr>
        <i/>
        <sz val="11"/>
        <rFont val="Calibri"/>
        <family val="2"/>
        <charset val="204"/>
        <scheme val="minor"/>
      </rPr>
      <t>член ОС Реморенко Игорь Михайлович</t>
    </r>
    <r>
      <rPr>
        <sz val="11"/>
        <rFont val="Calibri"/>
        <family val="2"/>
        <charset val="204"/>
        <scheme val="minor"/>
      </rPr>
      <t xml:space="preserve"> 
32. </t>
    </r>
    <r>
      <rPr>
        <b/>
        <sz val="11"/>
        <rFont val="Calibri"/>
        <family val="2"/>
        <charset val="204"/>
        <scheme val="minor"/>
      </rPr>
      <t>Проектно-аналитическая сессия «Школа образования Тюменского государственного университета»,  в рамках стратегического проекта «Мультипарадигмальное образование: разработка, прототипирование и апробация образовательных моделей для меняющегося рынка труда» программы стратегического академического лидерства «Приоритет – 2030»</t>
    </r>
    <r>
      <rPr>
        <sz val="11"/>
        <rFont val="Calibri"/>
        <family val="2"/>
        <charset val="204"/>
        <scheme val="minor"/>
      </rPr>
      <t xml:space="preserve">, организатор: Тюменский государственный университет, 26.03.2022, г. Тюмень, </t>
    </r>
    <r>
      <rPr>
        <i/>
        <sz val="11"/>
        <rFont val="Calibri"/>
        <family val="2"/>
        <charset val="204"/>
        <scheme val="minor"/>
      </rPr>
      <t>член ОС Реморенко Игорь Михайлович</t>
    </r>
    <r>
      <rPr>
        <sz val="11"/>
        <rFont val="Calibri"/>
        <family val="2"/>
        <charset val="204"/>
        <scheme val="minor"/>
      </rPr>
      <t xml:space="preserve">
33.</t>
    </r>
    <r>
      <rPr>
        <b/>
        <sz val="11"/>
        <rFont val="Calibri"/>
        <family val="2"/>
        <charset val="204"/>
        <scheme val="minor"/>
      </rPr>
      <t xml:space="preserve"> Семинар ВШЭ Образовательный контент учителя: аналитика, тенденции, перспективы (на основе данных МЭШ)</t>
    </r>
    <r>
      <rPr>
        <sz val="11"/>
        <rFont val="Calibri"/>
        <family val="2"/>
        <charset val="204"/>
        <scheme val="minor"/>
      </rPr>
      <t>, организатор: НИУ ВШЭ, 12.04.2022, г. Москва,</t>
    </r>
    <r>
      <rPr>
        <i/>
        <sz val="11"/>
        <rFont val="Calibri"/>
        <family val="2"/>
        <charset val="204"/>
        <scheme val="minor"/>
      </rPr>
      <t xml:space="preserve"> член ОС Реморенко Игорь Михайлович</t>
    </r>
    <r>
      <rPr>
        <sz val="11"/>
        <rFont val="Calibri"/>
        <family val="2"/>
        <charset val="204"/>
        <scheme val="minor"/>
      </rPr>
      <t xml:space="preserve">
34.</t>
    </r>
    <r>
      <rPr>
        <b/>
        <sz val="11"/>
        <rFont val="Calibri"/>
        <family val="2"/>
        <charset val="204"/>
        <scheme val="minor"/>
      </rPr>
      <t xml:space="preserve"> XXIX Всероссийская научно-практическая конференция «Практики развития: порождение, становление и удержание субъективности в образовании»</t>
    </r>
    <r>
      <rPr>
        <sz val="11"/>
        <rFont val="Calibri"/>
        <family val="2"/>
        <charset val="204"/>
        <scheme val="minor"/>
      </rPr>
      <t xml:space="preserve">, организатор: Красноярский педагогический колледж №1 им. М. Горького, 21.04.2022, г. Красноярск, </t>
    </r>
    <r>
      <rPr>
        <i/>
        <sz val="11"/>
        <rFont val="Calibri"/>
        <family val="2"/>
        <charset val="204"/>
        <scheme val="minor"/>
      </rPr>
      <t>член ОС Реморенко Игорь Михайлович</t>
    </r>
    <r>
      <rPr>
        <sz val="11"/>
        <rFont val="Calibri"/>
        <family val="2"/>
        <charset val="204"/>
        <scheme val="minor"/>
      </rPr>
      <t xml:space="preserve">
35. </t>
    </r>
    <r>
      <rPr>
        <b/>
        <sz val="11"/>
        <rFont val="Calibri"/>
        <family val="2"/>
        <charset val="204"/>
        <scheme val="minor"/>
      </rPr>
      <t>Круглый стол в рамках заседания комиссии по образованию по вопросу "Обеспеченность объектами образовательной инфраструктуры районов города Москвы: планирование, доступность , информирование жителей"</t>
    </r>
    <r>
      <rPr>
        <sz val="11"/>
        <rFont val="Calibri"/>
        <family val="2"/>
        <charset val="204"/>
        <scheme val="minor"/>
      </rPr>
      <t xml:space="preserve">, организатор: Московская городская Дума , 19.05.2022, г. Москва, </t>
    </r>
    <r>
      <rPr>
        <i/>
        <sz val="11"/>
        <rFont val="Calibri"/>
        <family val="2"/>
        <charset val="204"/>
        <scheme val="minor"/>
      </rPr>
      <t>член ОС Реморенко Игорь Михайлович</t>
    </r>
    <r>
      <rPr>
        <sz val="11"/>
        <rFont val="Calibri"/>
        <family val="2"/>
        <charset val="204"/>
        <scheme val="minor"/>
      </rPr>
      <t xml:space="preserve">
36. </t>
    </r>
    <r>
      <rPr>
        <b/>
        <sz val="11"/>
        <rFont val="Calibri"/>
        <family val="2"/>
        <charset val="204"/>
        <scheme val="minor"/>
      </rPr>
      <t>Круглый стол "Использование музейного потенциала и природного наследия Москвы для изучения предметов естественнонаучного профиля"</t>
    </r>
    <r>
      <rPr>
        <sz val="11"/>
        <rFont val="Calibri"/>
        <family val="2"/>
        <charset val="204"/>
        <scheme val="minor"/>
      </rPr>
      <t xml:space="preserve">, организатор: Московская городская Дума, 02.06.2022, г. Москва, </t>
    </r>
    <r>
      <rPr>
        <i/>
        <sz val="11"/>
        <rFont val="Calibri"/>
        <family val="2"/>
        <charset val="204"/>
        <scheme val="minor"/>
      </rPr>
      <t>член ОС Реморенко Игорь Михайлович</t>
    </r>
    <r>
      <rPr>
        <sz val="11"/>
        <rFont val="Calibri"/>
        <family val="2"/>
        <charset val="204"/>
        <scheme val="minor"/>
      </rPr>
      <t xml:space="preserve">
37.</t>
    </r>
    <r>
      <rPr>
        <b/>
        <sz val="11"/>
        <rFont val="Calibri"/>
        <family val="2"/>
        <charset val="204"/>
        <scheme val="minor"/>
      </rPr>
      <t xml:space="preserve"> Экспертный совет БФ СБ "Вклад в будущее" "Какой университет нужен, чтобы образование стало личностно-ориентированным?"</t>
    </r>
    <r>
      <rPr>
        <sz val="11"/>
        <rFont val="Calibri"/>
        <family val="2"/>
        <charset val="204"/>
        <scheme val="minor"/>
      </rPr>
      <t>, организатор: Благотворительный фонд  Сбербанка, 09.06.2022, г. Москва,</t>
    </r>
    <r>
      <rPr>
        <i/>
        <sz val="11"/>
        <rFont val="Calibri"/>
        <family val="2"/>
        <charset val="204"/>
        <scheme val="minor"/>
      </rPr>
      <t xml:space="preserve"> член ОС Реморенко Игорь Михайлович</t>
    </r>
    <r>
      <rPr>
        <sz val="11"/>
        <rFont val="Calibri"/>
        <family val="2"/>
        <charset val="204"/>
        <scheme val="minor"/>
      </rPr>
      <t xml:space="preserve">
38.</t>
    </r>
    <r>
      <rPr>
        <b/>
        <sz val="11"/>
        <rFont val="Calibri"/>
        <family val="2"/>
        <charset val="204"/>
        <scheme val="minor"/>
      </rPr>
      <t xml:space="preserve"> Круглый стол "Создание, оценка и использование цифровых ресурсов в системе высшего педагогического образования"</t>
    </r>
    <r>
      <rPr>
        <sz val="11"/>
        <rFont val="Calibri"/>
        <family val="2"/>
        <charset val="204"/>
        <scheme val="minor"/>
      </rPr>
      <t xml:space="preserve">, организаторы: Университет Иннополис при поддержке Минцифры России и Минпромторга России, 15.06.2022, Казань, Иннополис, </t>
    </r>
    <r>
      <rPr>
        <i/>
        <sz val="11"/>
        <rFont val="Calibri"/>
        <family val="2"/>
        <charset val="204"/>
        <scheme val="minor"/>
      </rPr>
      <t>член ОС Реморенко Игорь Михайлович</t>
    </r>
    <r>
      <rPr>
        <sz val="11"/>
        <rFont val="Calibri"/>
        <family val="2"/>
        <charset val="204"/>
        <scheme val="minor"/>
      </rPr>
      <t xml:space="preserve">
39. </t>
    </r>
    <r>
      <rPr>
        <b/>
        <sz val="11"/>
        <rFont val="Calibri"/>
        <family val="2"/>
        <charset val="204"/>
        <scheme val="minor"/>
      </rPr>
      <t>Семинар ВШЭ Модель 2+2+2</t>
    </r>
    <r>
      <rPr>
        <sz val="11"/>
        <rFont val="Calibri"/>
        <family val="2"/>
        <charset val="204"/>
        <scheme val="minor"/>
      </rPr>
      <t xml:space="preserve">, организатор: НИУ ВШЭ, 21.06.2022, г. Москва, </t>
    </r>
    <r>
      <rPr>
        <i/>
        <sz val="11"/>
        <rFont val="Calibri"/>
        <family val="2"/>
        <charset val="204"/>
        <scheme val="minor"/>
      </rPr>
      <t>член ОС Реморенко Игорь Михайлович</t>
    </r>
    <r>
      <rPr>
        <sz val="11"/>
        <rFont val="Calibri"/>
        <family val="2"/>
        <charset val="204"/>
        <scheme val="minor"/>
      </rPr>
      <t xml:space="preserve">
40. </t>
    </r>
    <r>
      <rPr>
        <b/>
        <sz val="11"/>
        <rFont val="Calibri"/>
        <family val="2"/>
        <charset val="204"/>
        <scheme val="minor"/>
      </rPr>
      <t>Парламентские слушания во вопросам развития системы высшего образования РФ</t>
    </r>
    <r>
      <rPr>
        <sz val="11"/>
        <rFont val="Calibri"/>
        <family val="2"/>
        <charset val="204"/>
        <scheme val="minor"/>
      </rPr>
      <t xml:space="preserve">, организатор: Государственная Дума РФ , 27.06.2022, г. Москва, </t>
    </r>
    <r>
      <rPr>
        <i/>
        <sz val="11"/>
        <rFont val="Calibri"/>
        <family val="2"/>
        <charset val="204"/>
        <scheme val="minor"/>
      </rPr>
      <t>члены ОС: Анисимов Никита Юрьевич, Реморенко Игорь Михайлович, Макаровская Зоя Вячеславовна</t>
    </r>
    <r>
      <rPr>
        <sz val="11"/>
        <rFont val="Calibri"/>
        <family val="2"/>
        <charset val="204"/>
        <scheme val="minor"/>
      </rPr>
      <t xml:space="preserve">
41. </t>
    </r>
    <r>
      <rPr>
        <b/>
        <sz val="11"/>
        <rFont val="Calibri"/>
        <family val="2"/>
        <charset val="204"/>
        <scheme val="minor"/>
      </rPr>
      <t>Исследовательская сессия "Антропологический Поворот"</t>
    </r>
    <r>
      <rPr>
        <sz val="11"/>
        <rFont val="Calibri"/>
        <family val="2"/>
        <charset val="204"/>
        <scheme val="minor"/>
      </rPr>
      <t xml:space="preserve">, организатор: РАНХиГС, 30.03.2022, г. Москва,  </t>
    </r>
    <r>
      <rPr>
        <i/>
        <sz val="11"/>
        <rFont val="Calibri"/>
        <family val="2"/>
        <charset val="204"/>
        <scheme val="minor"/>
      </rPr>
      <t>член ОС Реморенко Игорь Михайлович</t>
    </r>
    <r>
      <rPr>
        <sz val="11"/>
        <rFont val="Calibri"/>
        <family val="2"/>
        <charset val="204"/>
        <scheme val="minor"/>
      </rPr>
      <t xml:space="preserve">
42. </t>
    </r>
    <r>
      <rPr>
        <b/>
        <sz val="11"/>
        <rFont val="Calibri"/>
        <family val="2"/>
        <charset val="204"/>
        <scheme val="minor"/>
      </rPr>
      <t>Совет по вопросам проведения итогового сочинения Минпросвещения России</t>
    </r>
    <r>
      <rPr>
        <sz val="11"/>
        <rFont val="Calibri"/>
        <family val="2"/>
        <charset val="204"/>
        <scheme val="minor"/>
      </rPr>
      <t xml:space="preserve">, организатор: Минпросвещения России, 18.07.2022, г. Москва, </t>
    </r>
    <r>
      <rPr>
        <i/>
        <sz val="11"/>
        <rFont val="Calibri"/>
        <family val="2"/>
        <charset val="204"/>
        <scheme val="minor"/>
      </rPr>
      <t>члены ОС: Анисимов Никита Юрьевич,  Реморенко Игорь Михайлович</t>
    </r>
    <r>
      <rPr>
        <sz val="11"/>
        <rFont val="Calibri"/>
        <family val="2"/>
        <charset val="204"/>
        <scheme val="minor"/>
      </rPr>
      <t xml:space="preserve">
43.</t>
    </r>
    <r>
      <rPr>
        <b/>
        <sz val="11"/>
        <rFont val="Calibri"/>
        <family val="2"/>
        <charset val="204"/>
        <scheme val="minor"/>
      </rPr>
      <t xml:space="preserve"> Совет Министерства просвещения Российской Федерации по федеральным государственным образовательным стандартам общего образования и среднего профессионального образования,</t>
    </r>
    <r>
      <rPr>
        <sz val="11"/>
        <rFont val="Calibri"/>
        <family val="2"/>
        <charset val="204"/>
        <scheme val="minor"/>
      </rPr>
      <t xml:space="preserve"> организатор: организатор: Минпросвещения России, 20.07.2022, г. Москва,</t>
    </r>
    <r>
      <rPr>
        <i/>
        <sz val="11"/>
        <rFont val="Calibri"/>
        <family val="2"/>
        <charset val="204"/>
        <scheme val="minor"/>
      </rPr>
      <t xml:space="preserve"> члены ОС: Анисимов Никита Юрьевич,  Реморенко Игорь Михайлович</t>
    </r>
    <r>
      <rPr>
        <sz val="11"/>
        <rFont val="Calibri"/>
        <family val="2"/>
        <charset val="204"/>
        <scheme val="minor"/>
      </rPr>
      <t xml:space="preserve">
44. </t>
    </r>
    <r>
      <rPr>
        <b/>
        <sz val="11"/>
        <rFont val="Calibri"/>
        <family val="2"/>
        <charset val="204"/>
        <scheme val="minor"/>
      </rPr>
      <t>Совет по реализации пилотного проекта по организации профильного обучения в образовательных организациях высшего образования, расположенных на территории города Москвы</t>
    </r>
    <r>
      <rPr>
        <sz val="11"/>
        <rFont val="Calibri"/>
        <family val="2"/>
        <charset val="204"/>
        <scheme val="minor"/>
      </rPr>
      <t xml:space="preserve">, организатор: Департамент образования и науки города Москвы, 31.08.2022, г. Москва, </t>
    </r>
    <r>
      <rPr>
        <i/>
        <sz val="11"/>
        <rFont val="Calibri"/>
        <family val="2"/>
        <charset val="204"/>
        <scheme val="minor"/>
      </rPr>
      <t>член ОС Реморенко Игорь Михайлович</t>
    </r>
    <r>
      <rPr>
        <sz val="11"/>
        <rFont val="Calibri"/>
        <family val="2"/>
        <charset val="204"/>
        <scheme val="minor"/>
      </rPr>
      <t xml:space="preserve">
45.</t>
    </r>
    <r>
      <rPr>
        <b/>
        <sz val="11"/>
        <rFont val="Calibri"/>
        <family val="2"/>
        <charset val="204"/>
        <scheme val="minor"/>
      </rPr>
      <t xml:space="preserve"> XI ежегодная международная конференция Евразийской Ассоциации оценки качества образования (ЕАОКО)</t>
    </r>
    <r>
      <rPr>
        <sz val="11"/>
        <rFont val="Calibri"/>
        <family val="2"/>
        <charset val="204"/>
        <scheme val="minor"/>
      </rPr>
      <t>, организаторы: МГПУ и Институт образования НИУ ВШЭ, 20.10.2022, г. Москва,</t>
    </r>
    <r>
      <rPr>
        <i/>
        <sz val="11"/>
        <rFont val="Calibri"/>
        <family val="2"/>
        <charset val="204"/>
        <scheme val="minor"/>
      </rPr>
      <t xml:space="preserve"> член ОС Реморенко Игорь Михайлович</t>
    </r>
    <r>
      <rPr>
        <sz val="11"/>
        <rFont val="Calibri"/>
        <family val="2"/>
        <charset val="204"/>
        <scheme val="minor"/>
      </rPr>
      <t xml:space="preserve">
46.</t>
    </r>
    <r>
      <rPr>
        <b/>
        <sz val="11"/>
        <rFont val="Calibri"/>
        <family val="2"/>
        <charset val="204"/>
        <scheme val="minor"/>
      </rPr>
      <t xml:space="preserve"> Круглый стол «Место просветительской деятельности в современной образовательной политике России»,</t>
    </r>
    <r>
      <rPr>
        <sz val="11"/>
        <rFont val="Calibri"/>
        <family val="2"/>
        <charset val="204"/>
        <scheme val="minor"/>
      </rPr>
      <t xml:space="preserve"> организатор: Российское общество «Знание», 11.11.2022, г. Москва, </t>
    </r>
    <r>
      <rPr>
        <i/>
        <sz val="11"/>
        <rFont val="Calibri"/>
        <family val="2"/>
        <charset val="204"/>
        <scheme val="minor"/>
      </rPr>
      <t>член ОС Реморенко Игорь Михайлович</t>
    </r>
    <r>
      <rPr>
        <sz val="11"/>
        <rFont val="Calibri"/>
        <family val="2"/>
        <charset val="204"/>
        <scheme val="minor"/>
      </rPr>
      <t xml:space="preserve">
47. </t>
    </r>
    <r>
      <rPr>
        <b/>
        <sz val="11"/>
        <rFont val="Calibri"/>
        <family val="2"/>
        <charset val="204"/>
        <scheme val="minor"/>
      </rPr>
      <t>Совет ректоров вузов Москвы и Московской области</t>
    </r>
    <r>
      <rPr>
        <sz val="11"/>
        <rFont val="Calibri"/>
        <family val="2"/>
        <charset val="204"/>
        <scheme val="minor"/>
      </rPr>
      <t>, организатор: Ассоциация Московских вузов, 06.12.2022, г. Москва,</t>
    </r>
    <r>
      <rPr>
        <i/>
        <sz val="11"/>
        <rFont val="Calibri"/>
        <family val="2"/>
        <charset val="204"/>
        <scheme val="minor"/>
      </rPr>
      <t xml:space="preserve"> члены ОС:  Анисимов Никита Юрьевич, Реморенко Игорь Михайлович,  Жильцов Николай Александрович</t>
    </r>
    <r>
      <rPr>
        <sz val="11"/>
        <rFont val="Calibri"/>
        <family val="2"/>
        <charset val="204"/>
        <scheme val="minor"/>
      </rPr>
      <t xml:space="preserve">
48. </t>
    </r>
    <r>
      <rPr>
        <b/>
        <sz val="11"/>
        <rFont val="Calibri"/>
        <family val="2"/>
        <charset val="204"/>
        <scheme val="minor"/>
      </rPr>
      <t>Научно-консультативный совет при Общественной палате РФ</t>
    </r>
    <r>
      <rPr>
        <sz val="11"/>
        <rFont val="Calibri"/>
        <family val="2"/>
        <charset val="204"/>
        <scheme val="minor"/>
      </rPr>
      <t>, организатор: Общественная палата РФ, 08.12.2022, г. Москва,</t>
    </r>
    <r>
      <rPr>
        <i/>
        <sz val="11"/>
        <rFont val="Calibri"/>
        <family val="2"/>
        <charset val="204"/>
        <scheme val="minor"/>
      </rPr>
      <t xml:space="preserve"> член ОС Реморенко Игорь Михайлович</t>
    </r>
    <r>
      <rPr>
        <sz val="11"/>
        <rFont val="Calibri"/>
        <family val="2"/>
        <charset val="204"/>
        <scheme val="minor"/>
      </rPr>
      <t xml:space="preserve">
49.</t>
    </r>
    <r>
      <rPr>
        <b/>
        <sz val="11"/>
        <rFont val="Calibri"/>
        <family val="2"/>
        <charset val="204"/>
        <scheme val="minor"/>
      </rPr>
      <t xml:space="preserve"> Городская научно-практическая конференция «Природное наследие и разнообразие Москвы как часть историко-культурного и урбанистического потенциала мегаполиса»,</t>
    </r>
    <r>
      <rPr>
        <sz val="11"/>
        <rFont val="Calibri"/>
        <family val="2"/>
        <charset val="204"/>
        <scheme val="minor"/>
      </rPr>
      <t xml:space="preserve"> организатор: Московская городская дума, 01.12.2022, г. Москва, член ОС Реморенко Игорь Михайлович
50. </t>
    </r>
    <r>
      <rPr>
        <b/>
        <sz val="11"/>
        <rFont val="Calibri"/>
        <family val="2"/>
        <charset val="204"/>
        <scheme val="minor"/>
      </rPr>
      <t>Научно-образовательная теологическая ассоциация (НОТА) (семинар)</t>
    </r>
    <r>
      <rPr>
        <sz val="11"/>
        <rFont val="Calibri"/>
        <family val="2"/>
        <charset val="204"/>
        <scheme val="minor"/>
      </rPr>
      <t xml:space="preserve"> , организатор: НОТА, 17-18 марта 2022 г., г. Москва, </t>
    </r>
    <r>
      <rPr>
        <i/>
        <sz val="11"/>
        <rFont val="Calibri"/>
        <family val="2"/>
        <charset val="204"/>
        <scheme val="minor"/>
      </rPr>
      <t>член ОС Макаровская Зоя Вячеславовна</t>
    </r>
    <r>
      <rPr>
        <sz val="11"/>
        <rFont val="Calibri"/>
        <family val="2"/>
        <charset val="204"/>
        <scheme val="minor"/>
      </rPr>
      <t xml:space="preserve">
51. </t>
    </r>
    <r>
      <rPr>
        <b/>
        <sz val="11"/>
        <rFont val="Calibri"/>
        <family val="2"/>
        <charset val="204"/>
        <scheme val="minor"/>
      </rPr>
      <t>Совет по исламскому образованию (семинар-совещание совместно с Российским исламским институтом, Казанской православной духовной семинарией)</t>
    </r>
    <r>
      <rPr>
        <sz val="11"/>
        <rFont val="Calibri"/>
        <family val="2"/>
        <charset val="204"/>
        <scheme val="minor"/>
      </rPr>
      <t xml:space="preserve">, организатор: Совет по исламскому образованию , 9-10 июня 2022, г. Москва, </t>
    </r>
    <r>
      <rPr>
        <i/>
        <sz val="11"/>
        <rFont val="Calibri"/>
        <family val="2"/>
        <charset val="204"/>
        <scheme val="minor"/>
      </rPr>
      <t>член ОС Макаровская Зоя Вячеславовна</t>
    </r>
    <r>
      <rPr>
        <sz val="11"/>
        <rFont val="Calibri"/>
        <family val="2"/>
        <charset val="204"/>
        <scheme val="minor"/>
      </rPr>
      <t xml:space="preserve">
52. </t>
    </r>
    <r>
      <rPr>
        <b/>
        <sz val="11"/>
        <rFont val="Calibri"/>
        <family val="2"/>
        <charset val="204"/>
        <scheme val="minor"/>
      </rPr>
      <t>Экспертная сессия Рособрнадзора по формированию подходов к проведению аккредитационного мониторинга</t>
    </r>
    <r>
      <rPr>
        <sz val="11"/>
        <rFont val="Calibri"/>
        <family val="2"/>
        <charset val="204"/>
        <scheme val="minor"/>
      </rPr>
      <t xml:space="preserve">, организаторы: Рособрнадзор, Финансовый университет, 07.12.2022, г. Москва, </t>
    </r>
    <r>
      <rPr>
        <i/>
        <sz val="11"/>
        <rFont val="Calibri"/>
        <family val="2"/>
        <charset val="204"/>
        <scheme val="minor"/>
      </rPr>
      <t>член ОС Макаровская Зоя Вячеславовна</t>
    </r>
    <r>
      <rPr>
        <sz val="11"/>
        <rFont val="Calibri"/>
        <family val="2"/>
        <charset val="204"/>
        <scheme val="minor"/>
      </rPr>
      <t xml:space="preserve">
53. </t>
    </r>
    <r>
      <rPr>
        <b/>
        <sz val="11"/>
        <rFont val="Calibri"/>
        <family val="2"/>
        <charset val="204"/>
        <scheme val="minor"/>
      </rPr>
      <t>Заседания Совета при Минобрнауки России по формированию и подготовке кадрового резерва научных и образовательных организаций, подведомственных Министерству и науки высшего образования Российской Федерации</t>
    </r>
    <r>
      <rPr>
        <sz val="11"/>
        <rFont val="Calibri"/>
        <family val="2"/>
        <charset val="204"/>
        <scheme val="minor"/>
      </rPr>
      <t xml:space="preserve">, организатор: Минобрнауки России, в течение года, г. Москва, </t>
    </r>
    <r>
      <rPr>
        <i/>
        <sz val="11"/>
        <rFont val="Calibri"/>
        <family val="2"/>
        <charset val="204"/>
        <scheme val="minor"/>
      </rPr>
      <t>член ОС Караваева Евгения Владимировна</t>
    </r>
    <r>
      <rPr>
        <sz val="11"/>
        <rFont val="Calibri"/>
        <family val="2"/>
        <charset val="204"/>
        <scheme val="minor"/>
      </rPr>
      <t xml:space="preserve"> 
54. </t>
    </r>
    <r>
      <rPr>
        <b/>
        <sz val="11"/>
        <rFont val="Calibri"/>
        <family val="2"/>
        <charset val="204"/>
        <scheme val="minor"/>
      </rPr>
      <t>Заседания экспертной комиссии при Рабочей группе по реализации механизма «регуляторной гильотины» в сфере образования при Правительстве Российской Федерации</t>
    </r>
    <r>
      <rPr>
        <sz val="11"/>
        <rFont val="Calibri"/>
        <family val="2"/>
        <charset val="204"/>
        <scheme val="minor"/>
      </rPr>
      <t xml:space="preserve">, в течение года, </t>
    </r>
    <r>
      <rPr>
        <i/>
        <sz val="11"/>
        <rFont val="Calibri"/>
        <family val="2"/>
        <charset val="204"/>
        <scheme val="minor"/>
      </rPr>
      <t>члены ОС: Караваева Евгения Владимировна, Янкевич Семен Васильевич</t>
    </r>
    <r>
      <rPr>
        <sz val="11"/>
        <rFont val="Calibri"/>
        <family val="2"/>
        <charset val="204"/>
        <scheme val="minor"/>
      </rPr>
      <t xml:space="preserve">
55. </t>
    </r>
    <r>
      <rPr>
        <b/>
        <sz val="11"/>
        <rFont val="Calibri"/>
        <family val="2"/>
        <charset val="204"/>
        <scheme val="minor"/>
      </rPr>
      <t>Информационно-методический вебинар для научных и образовательных организаций: «Нормативные и методические вопросы организации приема и реализации программ научных и научно-педагогических кадров в аспирантуре»</t>
    </r>
    <r>
      <rPr>
        <sz val="11"/>
        <rFont val="Calibri"/>
        <family val="2"/>
        <charset val="204"/>
        <scheme val="minor"/>
      </rPr>
      <t>, организаторы:  МГУ имени М.В.Ломоносова, РАН, АНО «Ассоциация классических университетов России», 15.03.2022,</t>
    </r>
    <r>
      <rPr>
        <i/>
        <sz val="11"/>
        <rFont val="Calibri"/>
        <family val="2"/>
        <charset val="204"/>
        <scheme val="minor"/>
      </rPr>
      <t xml:space="preserve"> г. Москва, член ОС Караваева Евгения Владимировна</t>
    </r>
    <r>
      <rPr>
        <sz val="11"/>
        <rFont val="Calibri"/>
        <family val="2"/>
        <charset val="204"/>
        <scheme val="minor"/>
      </rPr>
      <t xml:space="preserve">
56. </t>
    </r>
    <r>
      <rPr>
        <b/>
        <sz val="11"/>
        <rFont val="Calibri"/>
        <family val="2"/>
        <charset val="204"/>
        <scheme val="minor"/>
      </rPr>
      <t>Общее собрание АНО «Ассоциация классических университетов России»,</t>
    </r>
    <r>
      <rPr>
        <sz val="11"/>
        <rFont val="Calibri"/>
        <family val="2"/>
        <charset val="204"/>
        <scheme val="minor"/>
      </rPr>
      <t xml:space="preserve"> организаторы:  АКУР, МГУ имени М.В.Ломоносова, 14.06.2022, г. Москва, </t>
    </r>
    <r>
      <rPr>
        <i/>
        <sz val="11"/>
        <rFont val="Calibri"/>
        <family val="2"/>
        <charset val="204"/>
        <scheme val="minor"/>
      </rPr>
      <t>член ОС Караваева Евгения Владимировна</t>
    </r>
    <r>
      <rPr>
        <sz val="11"/>
        <rFont val="Calibri"/>
        <family val="2"/>
        <charset val="204"/>
        <scheme val="minor"/>
      </rPr>
      <t xml:space="preserve">
57. </t>
    </r>
    <r>
      <rPr>
        <b/>
        <sz val="11"/>
        <rFont val="Calibri"/>
        <family val="2"/>
        <charset val="204"/>
        <scheme val="minor"/>
      </rPr>
      <t>Всероссийский форум «Образовательная перспектива»</t>
    </r>
    <r>
      <rPr>
        <sz val="11"/>
        <rFont val="Calibri"/>
        <family val="2"/>
        <charset val="204"/>
        <scheme val="minor"/>
      </rPr>
      <t xml:space="preserve">, организаторы: МГУ имени М.В.Ломоносова, Фонд «Иннопрактика», АНО «Ассоциация классических университетов России», 11.11.2022, г. Москва, </t>
    </r>
    <r>
      <rPr>
        <i/>
        <sz val="11"/>
        <rFont val="Calibri"/>
        <family val="2"/>
        <charset val="204"/>
        <scheme val="minor"/>
      </rPr>
      <t>член ОС Караваева Евгения Владимировна</t>
    </r>
    <r>
      <rPr>
        <sz val="11"/>
        <rFont val="Calibri"/>
        <family val="2"/>
        <charset val="204"/>
        <scheme val="minor"/>
      </rPr>
      <t xml:space="preserve">
58. </t>
    </r>
    <r>
      <rPr>
        <b/>
        <sz val="11"/>
        <rFont val="Calibri"/>
        <family val="2"/>
        <charset val="204"/>
        <scheme val="minor"/>
      </rPr>
      <t>Пленум ФУМО «Физика и астрономия» при Минобрнауки России</t>
    </r>
    <r>
      <rPr>
        <sz val="11"/>
        <rFont val="Calibri"/>
        <family val="2"/>
        <charset val="204"/>
        <scheme val="minor"/>
      </rPr>
      <t>, 23-27 мая 2022 г., Московская область,</t>
    </r>
    <r>
      <rPr>
        <i/>
        <sz val="11"/>
        <rFont val="Calibri"/>
        <family val="2"/>
        <charset val="204"/>
        <scheme val="minor"/>
      </rPr>
      <t xml:space="preserve"> член ОС Караваева Евгения Владимировна</t>
    </r>
    <r>
      <rPr>
        <sz val="11"/>
        <rFont val="Calibri"/>
        <family val="2"/>
        <charset val="204"/>
        <scheme val="minor"/>
      </rPr>
      <t xml:space="preserve">
59. </t>
    </r>
    <r>
      <rPr>
        <b/>
        <sz val="11"/>
        <rFont val="Calibri"/>
        <family val="2"/>
        <charset val="204"/>
        <scheme val="minor"/>
      </rPr>
      <t>Пленум ФУМО «Востоковедение и африканистика» при Минобрнауки России</t>
    </r>
    <r>
      <rPr>
        <sz val="11"/>
        <rFont val="Calibri"/>
        <family val="2"/>
        <charset val="204"/>
        <scheme val="minor"/>
      </rPr>
      <t>, 3-4 октября 2022 г., Московская область,</t>
    </r>
    <r>
      <rPr>
        <i/>
        <sz val="11"/>
        <rFont val="Calibri"/>
        <family val="2"/>
        <charset val="204"/>
        <scheme val="minor"/>
      </rPr>
      <t xml:space="preserve"> член ОС Караваева Евгения Владимировна</t>
    </r>
    <r>
      <rPr>
        <sz val="11"/>
        <rFont val="Calibri"/>
        <family val="2"/>
        <charset val="204"/>
        <scheme val="minor"/>
      </rPr>
      <t xml:space="preserve">
60. </t>
    </r>
    <r>
      <rPr>
        <b/>
        <sz val="11"/>
        <rFont val="Calibri"/>
        <family val="2"/>
        <charset val="204"/>
        <scheme val="minor"/>
      </rPr>
      <t>Заседание Экспертного совета по государственно-частному партнерству при Комитете ГД по науке и образованию,</t>
    </r>
    <r>
      <rPr>
        <sz val="11"/>
        <rFont val="Calibri"/>
        <family val="2"/>
        <charset val="204"/>
        <scheme val="minor"/>
      </rPr>
      <t xml:space="preserve"> организатор: Комитет ГД по науке и образованию, май 2022 г., Москва,</t>
    </r>
    <r>
      <rPr>
        <i/>
        <sz val="11"/>
        <rFont val="Calibri"/>
        <family val="2"/>
        <charset val="204"/>
        <scheme val="minor"/>
      </rPr>
      <t xml:space="preserve"> член ОС Жильцов Николай Александрович</t>
    </r>
    <r>
      <rPr>
        <sz val="11"/>
        <rFont val="Calibri"/>
        <family val="2"/>
        <charset val="204"/>
        <scheme val="minor"/>
      </rPr>
      <t xml:space="preserve">
61. </t>
    </r>
    <r>
      <rPr>
        <b/>
        <sz val="11"/>
        <rFont val="Calibri"/>
        <family val="2"/>
        <charset val="204"/>
        <scheme val="minor"/>
      </rPr>
      <t>Заседание Экспертного совета по информационным технологиям в сфере образования и науки при Комитете ГД по науке и образованию</t>
    </r>
    <r>
      <rPr>
        <sz val="11"/>
        <rFont val="Calibri"/>
        <family val="2"/>
        <charset val="204"/>
        <scheme val="minor"/>
      </rPr>
      <t xml:space="preserve">, организатор: Комитет ГД по науке и образованию, май, ноябрь 2022 г., Москва, </t>
    </r>
    <r>
      <rPr>
        <i/>
        <sz val="11"/>
        <rFont val="Calibri"/>
        <family val="2"/>
        <charset val="204"/>
        <scheme val="minor"/>
      </rPr>
      <t>член ОС Жильцов Николай Александрович</t>
    </r>
    <r>
      <rPr>
        <sz val="11"/>
        <rFont val="Calibri"/>
        <family val="2"/>
        <charset val="204"/>
        <scheme val="minor"/>
      </rPr>
      <t xml:space="preserve">
62. </t>
    </r>
    <r>
      <rPr>
        <b/>
        <sz val="11"/>
        <rFont val="Calibri"/>
        <family val="2"/>
        <charset val="204"/>
        <scheme val="minor"/>
      </rPr>
      <t>Расширенное заседание президиума Ассоциации юридического образования в Пятигорском госуниверситете по вопросам реформирования юридического образования</t>
    </r>
    <r>
      <rPr>
        <sz val="11"/>
        <rFont val="Calibri"/>
        <family val="2"/>
        <charset val="204"/>
        <scheme val="minor"/>
      </rPr>
      <t xml:space="preserve">, организатор: президиум Ассоциации юридического образования , март 2022 г., г. Пятигорск, </t>
    </r>
    <r>
      <rPr>
        <i/>
        <sz val="11"/>
        <rFont val="Calibri"/>
        <family val="2"/>
        <charset val="204"/>
        <scheme val="minor"/>
      </rPr>
      <t>член ОС Жильцов Николай Александрович</t>
    </r>
    <r>
      <rPr>
        <sz val="11"/>
        <rFont val="Calibri"/>
        <family val="2"/>
        <charset val="204"/>
        <scheme val="minor"/>
      </rPr>
      <t xml:space="preserve">
63. </t>
    </r>
    <r>
      <rPr>
        <b/>
        <sz val="11"/>
        <rFont val="Calibri"/>
        <family val="2"/>
        <charset val="204"/>
        <scheme val="minor"/>
      </rPr>
      <t>Конференции в Департаменте по увековечению памяти защитников Отечества Минобороны РФ и Центрального Музея Победы по тематике совместной воспитательной работы с Консорциумами образовательных организаций «Новая площадь» и «Память сильнее оружия»</t>
    </r>
    <r>
      <rPr>
        <sz val="11"/>
        <rFont val="Calibri"/>
        <family val="2"/>
        <charset val="204"/>
        <scheme val="minor"/>
      </rPr>
      <t xml:space="preserve">, организатор: Департамент, ноябрь 2022 г., г. Москва,  </t>
    </r>
    <r>
      <rPr>
        <i/>
        <sz val="11"/>
        <rFont val="Calibri"/>
        <family val="2"/>
        <charset val="204"/>
        <scheme val="minor"/>
      </rPr>
      <t>член ОС Жильцов Николай Александрович</t>
    </r>
    <r>
      <rPr>
        <sz val="11"/>
        <rFont val="Calibri"/>
        <family val="2"/>
        <charset val="204"/>
        <scheme val="minor"/>
      </rPr>
      <t xml:space="preserve">
64. </t>
    </r>
    <r>
      <rPr>
        <b/>
        <sz val="11"/>
        <rFont val="Calibri"/>
        <family val="2"/>
        <charset val="204"/>
        <scheme val="minor"/>
      </rPr>
      <t>Заседание в Общественной палате РФ по обсуждению предложений о повышении эффективности работы Общественных советов при ФОИВ</t>
    </r>
    <r>
      <rPr>
        <sz val="11"/>
        <rFont val="Calibri"/>
        <family val="2"/>
        <charset val="204"/>
        <scheme val="minor"/>
      </rPr>
      <t xml:space="preserve"> , организатор: ОП РФ, май 2022 г., г. Москва, </t>
    </r>
    <r>
      <rPr>
        <i/>
        <sz val="11"/>
        <rFont val="Calibri"/>
        <family val="2"/>
        <charset val="204"/>
        <scheme val="minor"/>
      </rPr>
      <t>член ОС Жильцов Николай Александрович</t>
    </r>
    <r>
      <rPr>
        <sz val="11"/>
        <rFont val="Calibri"/>
        <family val="2"/>
        <charset val="204"/>
        <scheme val="minor"/>
      </rPr>
      <t xml:space="preserve">
65. </t>
    </r>
    <r>
      <rPr>
        <b/>
        <sz val="11"/>
        <rFont val="Calibri"/>
        <family val="2"/>
        <charset val="204"/>
        <scheme val="minor"/>
      </rPr>
      <t>Заседания Правления Ассоциации негосударственных вузов России</t>
    </r>
    <r>
      <rPr>
        <sz val="11"/>
        <rFont val="Calibri"/>
        <family val="2"/>
        <charset val="204"/>
        <scheme val="minor"/>
      </rPr>
      <t xml:space="preserve"> , организатор: правление Ассоциации, февраль, март, апрель, июнь, октябрь 2022 г., г. Москва, </t>
    </r>
    <r>
      <rPr>
        <i/>
        <sz val="11"/>
        <rFont val="Calibri"/>
        <family val="2"/>
        <charset val="204"/>
        <scheme val="minor"/>
      </rPr>
      <t>член ОС Жильцов Николай Александрович</t>
    </r>
    <r>
      <rPr>
        <sz val="11"/>
        <rFont val="Calibri"/>
        <family val="2"/>
        <charset val="204"/>
        <scheme val="minor"/>
      </rPr>
      <t xml:space="preserve">
66. </t>
    </r>
    <r>
      <rPr>
        <b/>
        <sz val="11"/>
        <rFont val="Calibri"/>
        <family val="2"/>
        <charset val="204"/>
        <scheme val="minor"/>
      </rPr>
      <t>Семинар Генпрокуратуры РФ с работниками кадровых органов прокуратур субъектов РФ</t>
    </r>
    <r>
      <rPr>
        <sz val="11"/>
        <rFont val="Calibri"/>
        <family val="2"/>
        <charset val="204"/>
        <scheme val="minor"/>
      </rPr>
      <t xml:space="preserve">, организатор: Генпрокуратура РФ, сентябрь 2022 г., г. Москва, член ОС Жильцов Николай Александрович
67. </t>
    </r>
    <r>
      <rPr>
        <b/>
        <sz val="11"/>
        <rFont val="Calibri"/>
        <family val="2"/>
        <charset val="204"/>
        <scheme val="minor"/>
      </rPr>
      <t>Рабочее совещание префекта СВАО с руководителями частных образовательных организаций по обсуждению задач совместной работы префектуры округа с вузами,</t>
    </r>
    <r>
      <rPr>
        <sz val="11"/>
        <rFont val="Calibri"/>
        <family val="2"/>
        <charset val="204"/>
        <scheme val="minor"/>
      </rPr>
      <t xml:space="preserve"> организатор: префектура СВАО, август 2022 г.,  </t>
    </r>
    <r>
      <rPr>
        <i/>
        <sz val="11"/>
        <rFont val="Calibri"/>
        <family val="2"/>
        <charset val="204"/>
        <scheme val="minor"/>
      </rPr>
      <t>член ОС Жильцов Николай Александрович</t>
    </r>
    <r>
      <rPr>
        <sz val="11"/>
        <rFont val="Calibri"/>
        <family val="2"/>
        <charset val="204"/>
        <scheme val="minor"/>
      </rPr>
      <t xml:space="preserve">
68. </t>
    </r>
    <r>
      <rPr>
        <b/>
        <sz val="11"/>
        <rFont val="Calibri"/>
        <family val="2"/>
        <charset val="204"/>
        <scheme val="minor"/>
      </rPr>
      <t>Рабочее совещание в РАН по реализации проекта «Иди и смотри»</t>
    </r>
    <r>
      <rPr>
        <sz val="11"/>
        <rFont val="Calibri"/>
        <family val="2"/>
        <charset val="204"/>
        <scheme val="minor"/>
      </rPr>
      <t xml:space="preserve">, организатор: РАН, август 2022, г. Москва, </t>
    </r>
    <r>
      <rPr>
        <i/>
        <sz val="11"/>
        <rFont val="Calibri"/>
        <family val="2"/>
        <charset val="204"/>
        <scheme val="minor"/>
      </rPr>
      <t>член ОС Жильцов Николай Александрович</t>
    </r>
    <r>
      <rPr>
        <sz val="11"/>
        <rFont val="Calibri"/>
        <family val="2"/>
        <charset val="204"/>
        <scheme val="minor"/>
      </rPr>
      <t xml:space="preserve">
69. </t>
    </r>
    <r>
      <rPr>
        <b/>
        <sz val="11"/>
        <rFont val="Calibri"/>
        <family val="2"/>
        <charset val="204"/>
        <scheme val="minor"/>
      </rPr>
      <t>Научно-практическая конференция в рамках XII Московской юридической недели «Государство и право России»</t>
    </r>
    <r>
      <rPr>
        <sz val="11"/>
        <rFont val="Calibri"/>
        <family val="2"/>
        <charset val="204"/>
        <scheme val="minor"/>
      </rPr>
      <t>,  ноябрь 2022 г.,</t>
    </r>
    <r>
      <rPr>
        <i/>
        <sz val="11"/>
        <rFont val="Calibri"/>
        <family val="2"/>
        <charset val="204"/>
        <scheme val="minor"/>
      </rPr>
      <t xml:space="preserve"> г. Москва, член ОС Жильцов Николай Александрович</t>
    </r>
    <r>
      <rPr>
        <sz val="11"/>
        <rFont val="Calibri"/>
        <family val="2"/>
        <charset val="204"/>
        <scheme val="minor"/>
      </rPr>
      <t xml:space="preserve">
70.</t>
    </r>
    <r>
      <rPr>
        <b/>
        <sz val="11"/>
        <rFont val="Calibri"/>
        <family val="2"/>
        <charset val="204"/>
        <scheme val="minor"/>
      </rPr>
      <t xml:space="preserve"> Рабочее совещание в Минюсте РФ по вопросам рейтингования юридических вузов</t>
    </r>
    <r>
      <rPr>
        <sz val="11"/>
        <rFont val="Calibri"/>
        <family val="2"/>
        <charset val="204"/>
        <scheme val="minor"/>
      </rPr>
      <t>, организатор: Минюст России, ноябрь 2022 г., г. Москва,</t>
    </r>
    <r>
      <rPr>
        <i/>
        <sz val="11"/>
        <rFont val="Calibri"/>
        <family val="2"/>
        <charset val="204"/>
        <scheme val="minor"/>
      </rPr>
      <t xml:space="preserve"> член ОС Жильцов Николай Александрови</t>
    </r>
    <r>
      <rPr>
        <sz val="11"/>
        <rFont val="Calibri"/>
        <family val="2"/>
        <charset val="204"/>
        <scheme val="minor"/>
      </rPr>
      <t xml:space="preserve">ч
71. </t>
    </r>
    <r>
      <rPr>
        <b/>
        <sz val="11"/>
        <rFont val="Calibri"/>
        <family val="2"/>
        <charset val="204"/>
        <scheme val="minor"/>
      </rPr>
      <t>XVIII Ежегодная научно-практическая конференция ФПА РФ «Адвокатура. Государство. Общество»</t>
    </r>
    <r>
      <rPr>
        <sz val="11"/>
        <rFont val="Calibri"/>
        <family val="2"/>
        <charset val="204"/>
        <scheme val="minor"/>
      </rPr>
      <t xml:space="preserve">, организатор: Федеральная палата адвокатов, 14.12.2022,  г. Москва , </t>
    </r>
    <r>
      <rPr>
        <i/>
        <sz val="11"/>
        <rFont val="Calibri"/>
        <family val="2"/>
        <charset val="204"/>
        <scheme val="minor"/>
      </rPr>
      <t>член ОС Гриб Владислав Валерьевич</t>
    </r>
    <r>
      <rPr>
        <sz val="11"/>
        <rFont val="Calibri"/>
        <family val="2"/>
        <charset val="204"/>
        <scheme val="minor"/>
      </rPr>
      <t xml:space="preserve">
72. </t>
    </r>
    <r>
      <rPr>
        <b/>
        <sz val="11"/>
        <rFont val="Calibri"/>
        <family val="2"/>
        <charset val="204"/>
        <scheme val="minor"/>
      </rPr>
      <t>Заседание правления Национального клуба (совета) Заслуженных юристов</t>
    </r>
    <r>
      <rPr>
        <sz val="11"/>
        <rFont val="Calibri"/>
        <family val="2"/>
        <charset val="204"/>
        <scheme val="minor"/>
      </rPr>
      <t xml:space="preserve">, организатор: Федеральная палата адвокатов, 12.12.2022, г. Москва, </t>
    </r>
    <r>
      <rPr>
        <i/>
        <sz val="11"/>
        <rFont val="Calibri"/>
        <family val="2"/>
        <charset val="204"/>
        <scheme val="minor"/>
      </rPr>
      <t xml:space="preserve">член ОС Гриб Владислав Валерьевич
</t>
    </r>
    <r>
      <rPr>
        <sz val="11"/>
        <rFont val="Calibri"/>
        <family val="2"/>
        <charset val="204"/>
        <scheme val="minor"/>
      </rPr>
      <t>73</t>
    </r>
    <r>
      <rPr>
        <i/>
        <sz val="11"/>
        <rFont val="Calibri"/>
        <family val="2"/>
        <charset val="204"/>
        <scheme val="minor"/>
      </rPr>
      <t>.</t>
    </r>
    <r>
      <rPr>
        <b/>
        <sz val="11"/>
        <rFont val="Calibri"/>
        <family val="2"/>
        <charset val="204"/>
        <scheme val="minor"/>
      </rPr>
      <t xml:space="preserve"> VII Научная студенческая конференции «Экологические права в России и зарубежных странах: современное понимание и взгляд в будущее», </t>
    </r>
    <r>
      <rPr>
        <i/>
        <sz val="11"/>
        <rFont val="Calibri"/>
        <family val="2"/>
        <charset val="204"/>
        <scheme val="minor"/>
      </rPr>
      <t xml:space="preserve"> </t>
    </r>
    <r>
      <rPr>
        <sz val="11"/>
        <rFont val="Calibri"/>
        <family val="2"/>
        <charset val="204"/>
        <scheme val="minor"/>
      </rPr>
      <t>организаторы: совместно  кафедрой конституционного права Международно-правового факультета и кафедрой международных комплексных проблем природопользования и экологии Института международной торговли и устойчивого развития МГИМО МИД России, 08.12.2022,, г. Москва,</t>
    </r>
    <r>
      <rPr>
        <i/>
        <sz val="11"/>
        <rFont val="Calibri"/>
        <family val="2"/>
        <charset val="204"/>
        <scheme val="minor"/>
      </rPr>
      <t xml:space="preserve"> член ОС Гриб Владислав Валерьевич</t>
    </r>
    <r>
      <rPr>
        <sz val="11"/>
        <rFont val="Calibri"/>
        <family val="2"/>
        <charset val="204"/>
        <scheme val="minor"/>
      </rPr>
      <t xml:space="preserve">
74. </t>
    </r>
    <r>
      <rPr>
        <b/>
        <sz val="11"/>
        <rFont val="Calibri"/>
        <family val="2"/>
        <charset val="204"/>
        <scheme val="minor"/>
      </rPr>
      <t>III Всероссийская научно-практическая конференция общественных советов ФАС России</t>
    </r>
    <r>
      <rPr>
        <sz val="11"/>
        <rFont val="Calibri"/>
        <family val="2"/>
        <charset val="204"/>
        <scheme val="minor"/>
      </rPr>
      <t xml:space="preserve">, организатор: ФАС России, 06.12.2022, г. Москва, </t>
    </r>
    <r>
      <rPr>
        <i/>
        <sz val="11"/>
        <rFont val="Calibri"/>
        <family val="2"/>
        <charset val="204"/>
        <scheme val="minor"/>
      </rPr>
      <t>член ОС Гриб Владислав Валерьевич</t>
    </r>
    <r>
      <rPr>
        <sz val="11"/>
        <rFont val="Calibri"/>
        <family val="2"/>
        <charset val="204"/>
        <scheme val="minor"/>
      </rPr>
      <t xml:space="preserve">
75.</t>
    </r>
    <r>
      <rPr>
        <b/>
        <sz val="11"/>
        <rFont val="Calibri"/>
        <family val="2"/>
        <charset val="204"/>
        <scheme val="minor"/>
      </rPr>
      <t xml:space="preserve"> Круглый стол на тему развития просветительской деятельности в России</t>
    </r>
    <r>
      <rPr>
        <sz val="11"/>
        <rFont val="Calibri"/>
        <family val="2"/>
        <charset val="204"/>
        <scheme val="minor"/>
      </rPr>
      <t>, организатор: Российское общество «Знание» при участии МГЮА им. О. Е. Кутафина, 02.12.2022,</t>
    </r>
    <r>
      <rPr>
        <i/>
        <sz val="11"/>
        <rFont val="Calibri"/>
        <family val="2"/>
        <charset val="204"/>
        <scheme val="minor"/>
      </rPr>
      <t xml:space="preserve"> член ОС Гриб Владислав Валерьевич</t>
    </r>
    <r>
      <rPr>
        <sz val="11"/>
        <rFont val="Calibri"/>
        <family val="2"/>
        <charset val="204"/>
        <scheme val="minor"/>
      </rPr>
      <t xml:space="preserve">
76. </t>
    </r>
    <r>
      <rPr>
        <b/>
        <sz val="11"/>
        <rFont val="Calibri"/>
        <family val="2"/>
        <charset val="204"/>
        <scheme val="minor"/>
      </rPr>
      <t>Заседание всероссийской научно-практической конференции «Россия: единство и многообразие»</t>
    </r>
    <r>
      <rPr>
        <sz val="11"/>
        <rFont val="Calibri"/>
        <family val="2"/>
        <charset val="204"/>
        <scheme val="minor"/>
      </rPr>
      <t>, организаторы: Совет по межнациональным отношениям при Президенте России, Минобрнауки России, ФАДН, Общественная палата РФ, 16.11.2022,</t>
    </r>
    <r>
      <rPr>
        <i/>
        <sz val="11"/>
        <rFont val="Calibri"/>
        <family val="2"/>
        <charset val="204"/>
        <scheme val="minor"/>
      </rPr>
      <t xml:space="preserve"> член ОС Гриб Владислав Валерьевич</t>
    </r>
    <r>
      <rPr>
        <sz val="11"/>
        <rFont val="Calibri"/>
        <family val="2"/>
        <charset val="204"/>
        <scheme val="minor"/>
      </rPr>
      <t xml:space="preserve">
77. </t>
    </r>
    <r>
      <rPr>
        <b/>
        <sz val="11"/>
        <rFont val="Calibri"/>
        <family val="2"/>
        <charset val="204"/>
        <scheme val="minor"/>
      </rPr>
      <t>V Сибирские правовые чтения «Человек в экосистеме будущего: баланс ценностного и правового измерения»</t>
    </r>
    <r>
      <rPr>
        <sz val="11"/>
        <rFont val="Calibri"/>
        <family val="2"/>
        <charset val="204"/>
        <scheme val="minor"/>
      </rPr>
      <t>, организатор: Тюменский государственный университет, 27-29.10.2022, г. Тюмень,</t>
    </r>
    <r>
      <rPr>
        <i/>
        <sz val="11"/>
        <rFont val="Calibri"/>
        <family val="2"/>
        <charset val="204"/>
        <scheme val="minor"/>
      </rPr>
      <t xml:space="preserve"> член ОС Гриб Владислав Валерьевич</t>
    </r>
    <r>
      <rPr>
        <sz val="11"/>
        <rFont val="Calibri"/>
        <family val="2"/>
        <charset val="204"/>
        <scheme val="minor"/>
      </rPr>
      <t xml:space="preserve">
78. </t>
    </r>
    <r>
      <rPr>
        <b/>
        <sz val="11"/>
        <rFont val="Calibri"/>
        <family val="2"/>
        <charset val="204"/>
        <scheme val="minor"/>
      </rPr>
      <t>Международный молодёжный юридический форум</t>
    </r>
    <r>
      <rPr>
        <sz val="11"/>
        <rFont val="Calibri"/>
        <family val="2"/>
        <charset val="204"/>
        <scheme val="minor"/>
      </rPr>
      <t xml:space="preserve">, организаторы: Росконгресс, Минюст России, 28.06.2022, </t>
    </r>
    <r>
      <rPr>
        <i/>
        <sz val="11"/>
        <rFont val="Calibri"/>
        <family val="2"/>
        <charset val="204"/>
        <scheme val="minor"/>
      </rPr>
      <t>член ОС Гриб Владислав Валерьевич</t>
    </r>
    <r>
      <rPr>
        <sz val="11"/>
        <rFont val="Calibri"/>
        <family val="2"/>
        <charset val="204"/>
        <scheme val="minor"/>
      </rPr>
      <t xml:space="preserve">
79.</t>
    </r>
    <r>
      <rPr>
        <b/>
        <sz val="11"/>
        <rFont val="Calibri"/>
        <family val="2"/>
        <charset val="204"/>
        <scheme val="minor"/>
      </rPr>
      <t xml:space="preserve"> Заседание Совета глав субъектов Российской Федерации при МИД России</t>
    </r>
    <r>
      <rPr>
        <sz val="11"/>
        <rFont val="Calibri"/>
        <family val="2"/>
        <charset val="204"/>
        <scheme val="minor"/>
      </rPr>
      <t>, организатор: Совет глав субъектов Российской Федерации при МИД России,</t>
    </r>
    <r>
      <rPr>
        <i/>
        <sz val="11"/>
        <rFont val="Calibri"/>
        <family val="2"/>
        <charset val="204"/>
        <scheme val="minor"/>
      </rPr>
      <t xml:space="preserve"> 29.05.2022, г. Москва, член ОС Гриб Владислав Валерьевич</t>
    </r>
    <r>
      <rPr>
        <sz val="11"/>
        <rFont val="Calibri"/>
        <family val="2"/>
        <charset val="204"/>
        <scheme val="minor"/>
      </rPr>
      <t xml:space="preserve">
80. </t>
    </r>
    <r>
      <rPr>
        <b/>
        <sz val="11"/>
        <rFont val="Calibri"/>
        <family val="2"/>
        <charset val="204"/>
        <scheme val="minor"/>
      </rPr>
      <t>Обучающий семинар для государственных служащих ФОИВ</t>
    </r>
    <r>
      <rPr>
        <sz val="11"/>
        <rFont val="Calibri"/>
        <family val="2"/>
        <charset val="204"/>
        <scheme val="minor"/>
      </rPr>
      <t xml:space="preserve">, организатор: Управление федеральной службы государственной регистрации, кадастра и картографии (Росреестр) по Новосибирской области, 22.12.2022, Новосибирск, </t>
    </r>
    <r>
      <rPr>
        <i/>
        <sz val="11"/>
        <rFont val="Calibri"/>
        <family val="2"/>
        <charset val="204"/>
        <scheme val="minor"/>
      </rPr>
      <t>член ОС Демаков Илья Сергеевич</t>
    </r>
    <r>
      <rPr>
        <sz val="11"/>
        <rFont val="Calibri"/>
        <family val="2"/>
        <charset val="204"/>
        <scheme val="minor"/>
      </rPr>
      <t xml:space="preserve">
81. </t>
    </r>
    <r>
      <rPr>
        <b/>
        <sz val="11"/>
        <rFont val="Calibri"/>
        <family val="2"/>
        <charset val="204"/>
        <scheme val="minor"/>
      </rPr>
      <t>Встреча министра образования Калужской области с рабочими группами педагогов</t>
    </r>
    <r>
      <rPr>
        <sz val="11"/>
        <rFont val="Calibri"/>
        <family val="2"/>
        <charset val="204"/>
        <scheme val="minor"/>
      </rPr>
      <t xml:space="preserve">, организатор: Министерство образования Калужской области, 21.06.2022, Калуга. , </t>
    </r>
    <r>
      <rPr>
        <i/>
        <sz val="11"/>
        <rFont val="Calibri"/>
        <family val="2"/>
        <charset val="204"/>
        <scheme val="minor"/>
      </rPr>
      <t xml:space="preserve">член ОС Демаков Илья Сергеевич </t>
    </r>
    <r>
      <rPr>
        <sz val="11"/>
        <rFont val="Calibri"/>
        <family val="2"/>
        <charset val="204"/>
        <scheme val="minor"/>
      </rPr>
      <t xml:space="preserve">
82. </t>
    </r>
    <r>
      <rPr>
        <b/>
        <sz val="11"/>
        <rFont val="Calibri"/>
        <family val="2"/>
        <charset val="204"/>
        <scheme val="minor"/>
      </rPr>
      <t>Заключительный (федеральный) этап конкурса «Учитель года России»</t>
    </r>
    <r>
      <rPr>
        <sz val="11"/>
        <rFont val="Calibri"/>
        <family val="2"/>
        <charset val="204"/>
        <scheme val="minor"/>
      </rPr>
      <t xml:space="preserve">, организатор: Министерство просвещения РФ, 21.09-01.10.2022, Тюмень, </t>
    </r>
    <r>
      <rPr>
        <i/>
        <sz val="11"/>
        <rFont val="Calibri"/>
        <family val="2"/>
        <charset val="204"/>
        <scheme val="minor"/>
      </rPr>
      <t>член ОС Демаков Илья Сергеевич</t>
    </r>
    <r>
      <rPr>
        <sz val="11"/>
        <rFont val="Calibri"/>
        <family val="2"/>
        <charset val="204"/>
        <scheme val="minor"/>
      </rPr>
      <t xml:space="preserve">
83. </t>
    </r>
    <r>
      <rPr>
        <b/>
        <sz val="11"/>
        <rFont val="Calibri"/>
        <family val="2"/>
        <charset val="204"/>
        <scheme val="minor"/>
      </rPr>
      <t>Всероссийский форум классных руководителей</t>
    </r>
    <r>
      <rPr>
        <sz val="11"/>
        <rFont val="Calibri"/>
        <family val="2"/>
        <charset val="204"/>
        <scheme val="minor"/>
      </rPr>
      <t xml:space="preserve">, организатор: Министерство просвещения РФ, 09-10.10.2022, Москва, </t>
    </r>
    <r>
      <rPr>
        <i/>
        <sz val="11"/>
        <rFont val="Calibri"/>
        <family val="2"/>
        <charset val="204"/>
        <scheme val="minor"/>
      </rPr>
      <t>член ОС Демаков Илья Сергеевич</t>
    </r>
    <r>
      <rPr>
        <sz val="11"/>
        <rFont val="Calibri"/>
        <family val="2"/>
        <charset val="204"/>
        <scheme val="minor"/>
      </rPr>
      <t xml:space="preserve">
84. </t>
    </r>
    <r>
      <rPr>
        <b/>
        <sz val="11"/>
        <rFont val="Calibri"/>
        <family val="2"/>
        <charset val="204"/>
        <scheme val="minor"/>
      </rPr>
      <t>Образовательная сессия и совещание педагогов по вопросам развития кадрового потенциала</t>
    </r>
    <r>
      <rPr>
        <sz val="11"/>
        <rFont val="Calibri"/>
        <family val="2"/>
        <charset val="204"/>
        <scheme val="minor"/>
      </rPr>
      <t xml:space="preserve">, организатор: Департамент образования Тюменской области, 15-17.12.2022, Тюмень, </t>
    </r>
    <r>
      <rPr>
        <i/>
        <sz val="11"/>
        <rFont val="Calibri"/>
        <family val="2"/>
        <charset val="204"/>
        <scheme val="minor"/>
      </rPr>
      <t>член ОС Демаков Илья Сергеевич</t>
    </r>
    <r>
      <rPr>
        <sz val="11"/>
        <rFont val="Calibri"/>
        <family val="2"/>
        <charset val="204"/>
        <scheme val="minor"/>
      </rPr>
      <t xml:space="preserve">
85. </t>
    </r>
    <r>
      <rPr>
        <b/>
        <sz val="11"/>
        <rFont val="Calibri"/>
        <family val="2"/>
        <charset val="204"/>
        <scheme val="minor"/>
      </rPr>
      <t>Методическое совещание по развитию педагогического образования</t>
    </r>
    <r>
      <rPr>
        <i/>
        <sz val="11"/>
        <rFont val="Calibri"/>
        <family val="2"/>
        <charset val="204"/>
        <scheme val="minor"/>
      </rPr>
      <t>, организатор: ФГБОУ ВО «Липецкий государственный педагогический университет имени П.П. Семенова-Тян-Шанского»</t>
    </r>
    <r>
      <rPr>
        <sz val="11"/>
        <rFont val="Calibri"/>
        <family val="2"/>
        <charset val="204"/>
        <scheme val="minor"/>
      </rPr>
      <t xml:space="preserve">, 28.10.2022, Липецк, </t>
    </r>
    <r>
      <rPr>
        <i/>
        <sz val="11"/>
        <rFont val="Calibri"/>
        <family val="2"/>
        <charset val="204"/>
        <scheme val="minor"/>
      </rPr>
      <t>член ОС Демаков Илья Сергеевич</t>
    </r>
    <r>
      <rPr>
        <sz val="11"/>
        <rFont val="Calibri"/>
        <family val="2"/>
        <charset val="204"/>
        <scheme val="minor"/>
      </rPr>
      <t xml:space="preserve">
86. </t>
    </r>
    <r>
      <rPr>
        <b/>
        <sz val="11"/>
        <rFont val="Calibri"/>
        <family val="2"/>
        <charset val="204"/>
        <scheme val="minor"/>
      </rPr>
      <t>IV Российско-таиландский круглый стол по образованию для одаренных детей (RTRT 2022)</t>
    </r>
    <r>
      <rPr>
        <sz val="11"/>
        <rFont val="Calibri"/>
        <family val="2"/>
        <charset val="204"/>
        <scheme val="minor"/>
      </rPr>
      <t xml:space="preserve">, организатор: ФГАОУ ВО МГИМО Министерства иностранных дел России, 6.12.2022, Москва, </t>
    </r>
    <r>
      <rPr>
        <i/>
        <sz val="11"/>
        <rFont val="Calibri"/>
        <family val="2"/>
        <charset val="204"/>
        <scheme val="minor"/>
      </rPr>
      <t>член ОС Демаков Илья Сергеевич</t>
    </r>
    <r>
      <rPr>
        <sz val="11"/>
        <rFont val="Calibri"/>
        <family val="2"/>
        <charset val="204"/>
        <scheme val="minor"/>
      </rPr>
      <t xml:space="preserve">
87. </t>
    </r>
    <r>
      <rPr>
        <b/>
        <sz val="11"/>
        <rFont val="Calibri"/>
        <family val="2"/>
        <charset val="204"/>
        <scheme val="minor"/>
      </rPr>
      <t>Круглый стол «Программа сохранения языков России: разработка и реализация»</t>
    </r>
    <r>
      <rPr>
        <sz val="11"/>
        <rFont val="Calibri"/>
        <family val="2"/>
        <charset val="204"/>
        <scheme val="minor"/>
      </rPr>
      <t xml:space="preserve">, организаторы: Институт языкознания РАН, Общественная палата Российской Федерации, 08.02.2022, г. Москва, </t>
    </r>
    <r>
      <rPr>
        <i/>
        <sz val="11"/>
        <rFont val="Calibri"/>
        <family val="2"/>
        <charset val="204"/>
        <scheme val="minor"/>
      </rPr>
      <t>член ОС Данилина Анна Владимировна</t>
    </r>
    <r>
      <rPr>
        <sz val="11"/>
        <rFont val="Calibri"/>
        <family val="2"/>
        <charset val="204"/>
        <scheme val="minor"/>
      </rPr>
      <t xml:space="preserve">
88.</t>
    </r>
    <r>
      <rPr>
        <b/>
        <sz val="11"/>
        <rFont val="Calibri"/>
        <family val="2"/>
        <charset val="204"/>
        <scheme val="minor"/>
      </rPr>
      <t xml:space="preserve"> Заседание рабочей группы Совета по профессиональным квалификациям финансового рынка в области разработки профессионального стандарта «Предприниматель»</t>
    </r>
    <r>
      <rPr>
        <sz val="11"/>
        <rFont val="Calibri"/>
        <family val="2"/>
        <charset val="204"/>
        <scheme val="minor"/>
      </rPr>
      <t xml:space="preserve">, организатор: РАОП, 24.02.20022, г. Москва, </t>
    </r>
    <r>
      <rPr>
        <i/>
        <sz val="11"/>
        <rFont val="Calibri"/>
        <family val="2"/>
        <charset val="204"/>
        <scheme val="minor"/>
      </rPr>
      <t>член ОС Данилина Анна Владимировна</t>
    </r>
    <r>
      <rPr>
        <sz val="11"/>
        <rFont val="Calibri"/>
        <family val="2"/>
        <charset val="204"/>
        <scheme val="minor"/>
      </rPr>
      <t xml:space="preserve">
89. </t>
    </r>
    <r>
      <rPr>
        <b/>
        <sz val="11"/>
        <rFont val="Calibri"/>
        <family val="2"/>
        <charset val="204"/>
        <scheme val="minor"/>
      </rPr>
      <t>Заседание Комитета по предпринимательскому образованию</t>
    </r>
    <r>
      <rPr>
        <sz val="11"/>
        <rFont val="Calibri"/>
        <family val="2"/>
        <charset val="204"/>
        <scheme val="minor"/>
      </rPr>
      <t xml:space="preserve">, организаторы: ОПОРА РОССИИ и АНО дополнительного образования «Школа технологического предпринимательства», ежеквартально, г. Москва и региональные отделения по предпринимательскому образованию ОПОРЫ РОССИИ, </t>
    </r>
    <r>
      <rPr>
        <i/>
        <sz val="11"/>
        <rFont val="Calibri"/>
        <family val="2"/>
        <charset val="204"/>
        <scheme val="minor"/>
      </rPr>
      <t>член ОС Данилина Анна Владимировна</t>
    </r>
    <r>
      <rPr>
        <sz val="11"/>
        <rFont val="Calibri"/>
        <family val="2"/>
        <charset val="204"/>
        <scheme val="minor"/>
      </rPr>
      <t xml:space="preserve">
90. </t>
    </r>
    <r>
      <rPr>
        <b/>
        <sz val="11"/>
        <rFont val="Calibri"/>
        <family val="2"/>
        <charset val="204"/>
        <scheme val="minor"/>
      </rPr>
      <t>Заседание рабочей группы по реализации  программы «Образовательный консалтинг для МСП»</t>
    </r>
    <r>
      <rPr>
        <sz val="11"/>
        <rFont val="Calibri"/>
        <family val="2"/>
        <charset val="204"/>
        <scheme val="minor"/>
      </rPr>
      <t>, организаторы: ОПОРА РОСИИ, ВШЭ, АНО дополнительного образования «Школа технологического предпринимательства», 20.04.2022, г. Москва,</t>
    </r>
    <r>
      <rPr>
        <i/>
        <sz val="11"/>
        <rFont val="Calibri"/>
        <family val="2"/>
        <charset val="204"/>
        <scheme val="minor"/>
      </rPr>
      <t xml:space="preserve"> член ОС Данилина Анна Владимировна</t>
    </r>
    <r>
      <rPr>
        <sz val="11"/>
        <rFont val="Calibri"/>
        <family val="2"/>
        <charset val="204"/>
        <scheme val="minor"/>
      </rPr>
      <t xml:space="preserve">
91. </t>
    </r>
    <r>
      <rPr>
        <b/>
        <sz val="11"/>
        <rFont val="Calibri"/>
        <family val="2"/>
        <charset val="204"/>
        <scheme val="minor"/>
      </rPr>
      <t>Заседание рабочей группы по предпринимательскому образованию и НУЛ «Бизнес и коммуникации» ВШЭ</t>
    </r>
    <r>
      <rPr>
        <sz val="11"/>
        <rFont val="Calibri"/>
        <family val="2"/>
        <charset val="204"/>
        <scheme val="minor"/>
      </rPr>
      <t xml:space="preserve">, организаторы: ОПОРА РОССИИ, АНО дополнительного образования «Школа технологического предпринимательства», 20.06.2022, г. Москва, </t>
    </r>
    <r>
      <rPr>
        <i/>
        <sz val="11"/>
        <rFont val="Calibri"/>
        <family val="2"/>
        <charset val="204"/>
        <scheme val="minor"/>
      </rPr>
      <t>член ОС Данилина Анна Владимировна</t>
    </r>
    <r>
      <rPr>
        <sz val="11"/>
        <rFont val="Calibri"/>
        <family val="2"/>
        <charset val="204"/>
        <scheme val="minor"/>
      </rPr>
      <t xml:space="preserve">
92. </t>
    </r>
    <r>
      <rPr>
        <b/>
        <sz val="11"/>
        <rFont val="Calibri"/>
        <family val="2"/>
        <charset val="204"/>
        <scheme val="minor"/>
      </rPr>
      <t>Рабочая встреча по Программе Института языкознания РАН по сохранению и возрождению коренных языков России и по Концепции языковой политики РФ</t>
    </r>
    <r>
      <rPr>
        <sz val="11"/>
        <rFont val="Calibri"/>
        <family val="2"/>
        <charset val="204"/>
        <scheme val="minor"/>
      </rPr>
      <t xml:space="preserve">, организатор Институт языкознания РАН и Государственная Дума, 27.07.2022, г. Москва, </t>
    </r>
    <r>
      <rPr>
        <i/>
        <sz val="11"/>
        <rFont val="Calibri"/>
        <family val="2"/>
        <charset val="204"/>
        <scheme val="minor"/>
      </rPr>
      <t>член ОС Данилина Анна Владимировна</t>
    </r>
    <r>
      <rPr>
        <sz val="11"/>
        <rFont val="Calibri"/>
        <family val="2"/>
        <charset val="204"/>
        <scheme val="minor"/>
      </rPr>
      <t xml:space="preserve">
93. </t>
    </r>
    <r>
      <rPr>
        <b/>
        <sz val="11"/>
        <rFont val="Calibri"/>
        <family val="2"/>
        <charset val="204"/>
        <scheme val="minor"/>
      </rPr>
      <t>Международный «Лингвистический форум 2022: Традиционные речевые формы и практики»</t>
    </r>
    <r>
      <rPr>
        <sz val="11"/>
        <rFont val="Calibri"/>
        <family val="2"/>
        <charset val="204"/>
        <scheme val="minor"/>
      </rPr>
      <t xml:space="preserve">, организатор: Институт языкознания РАН, 17-19.11.2022, г. Москва, </t>
    </r>
    <r>
      <rPr>
        <i/>
        <sz val="11"/>
        <rFont val="Calibri"/>
        <family val="2"/>
        <charset val="204"/>
        <scheme val="minor"/>
      </rPr>
      <t>член ОС Данилина Анна Владимировна</t>
    </r>
    <r>
      <rPr>
        <sz val="11"/>
        <rFont val="Calibri"/>
        <family val="2"/>
        <charset val="204"/>
        <scheme val="minor"/>
      </rPr>
      <t xml:space="preserve">
94. </t>
    </r>
    <r>
      <rPr>
        <b/>
        <sz val="11"/>
        <rFont val="Calibri"/>
        <family val="2"/>
        <charset val="204"/>
        <scheme val="minor"/>
      </rPr>
      <t>Всероссийский фестиваль «Российская студенческая весна» образовательных организаций высшего образования</t>
    </r>
    <r>
      <rPr>
        <sz val="11"/>
        <rFont val="Calibri"/>
        <family val="2"/>
        <charset val="204"/>
        <scheme val="minor"/>
      </rPr>
      <t>, организатор: Общероссийская общественная организация «Российский Союз Молодежи», г. Самара, 18-24 мая 2022 г.,</t>
    </r>
    <r>
      <rPr>
        <i/>
        <sz val="11"/>
        <rFont val="Calibri"/>
        <family val="2"/>
        <charset val="204"/>
        <scheme val="minor"/>
      </rPr>
      <t xml:space="preserve"> член ОС Селин Владимир Петрович</t>
    </r>
    <r>
      <rPr>
        <sz val="11"/>
        <rFont val="Calibri"/>
        <family val="2"/>
        <charset val="204"/>
        <scheme val="minor"/>
      </rPr>
      <t xml:space="preserve">
95. </t>
    </r>
    <r>
      <rPr>
        <b/>
        <sz val="11"/>
        <rFont val="Calibri"/>
        <family val="2"/>
        <charset val="204"/>
        <scheme val="minor"/>
      </rPr>
      <t>Совместное заседание комиссий Госсовета РФ по культуре, молодежной политики и образованию</t>
    </r>
    <r>
      <rPr>
        <sz val="11"/>
        <rFont val="Calibri"/>
        <family val="2"/>
        <charset val="204"/>
        <scheme val="minor"/>
      </rPr>
      <t xml:space="preserve">, организаторы: секретариаты комиссий, 19.05.2022, г. Самара, </t>
    </r>
    <r>
      <rPr>
        <i/>
        <sz val="11"/>
        <rFont val="Calibri"/>
        <family val="2"/>
        <charset val="204"/>
        <scheme val="minor"/>
      </rPr>
      <t>член ОС Селин Владимир Петрович</t>
    </r>
    <r>
      <rPr>
        <sz val="11"/>
        <rFont val="Calibri"/>
        <family val="2"/>
        <charset val="204"/>
        <scheme val="minor"/>
      </rPr>
      <t xml:space="preserve">
96. </t>
    </r>
    <r>
      <rPr>
        <b/>
        <sz val="11"/>
        <rFont val="Calibri"/>
        <family val="2"/>
        <charset val="204"/>
        <scheme val="minor"/>
      </rPr>
      <t>Всероссийский фестиваль профессиональных образовательных организаций «Российская студенческая весна»</t>
    </r>
    <r>
      <rPr>
        <sz val="11"/>
        <rFont val="Calibri"/>
        <family val="2"/>
        <charset val="204"/>
        <scheme val="minor"/>
      </rPr>
      <t xml:space="preserve">, организатор ООО «Российский Союз Молодежи», г. Челябинск, 03-08.06.2022, </t>
    </r>
    <r>
      <rPr>
        <i/>
        <sz val="11"/>
        <rFont val="Calibri"/>
        <family val="2"/>
        <charset val="204"/>
        <scheme val="minor"/>
      </rPr>
      <t>член ОС Селин Владимир Петрович</t>
    </r>
    <r>
      <rPr>
        <sz val="11"/>
        <rFont val="Calibri"/>
        <family val="2"/>
        <charset val="204"/>
        <scheme val="minor"/>
      </rPr>
      <t xml:space="preserve">
97. </t>
    </r>
    <r>
      <rPr>
        <b/>
        <sz val="11"/>
        <rFont val="Calibri"/>
        <family val="2"/>
        <charset val="204"/>
        <scheme val="minor"/>
      </rPr>
      <t>Всероссийский конкурс «Ученик года»</t>
    </r>
    <r>
      <rPr>
        <sz val="11"/>
        <rFont val="Calibri"/>
        <family val="2"/>
        <charset val="204"/>
        <scheme val="minor"/>
      </rPr>
      <t xml:space="preserve">, организатор ООО «Российский Союз Молодежи», г. Ульяновск, 10-15.10.2022, </t>
    </r>
    <r>
      <rPr>
        <i/>
        <sz val="11"/>
        <rFont val="Calibri"/>
        <family val="2"/>
        <charset val="204"/>
        <scheme val="minor"/>
      </rPr>
      <t>член ОС Селин Владимир Петрович</t>
    </r>
    <r>
      <rPr>
        <sz val="11"/>
        <rFont val="Calibri"/>
        <family val="2"/>
        <charset val="204"/>
        <scheme val="minor"/>
      </rPr>
      <t xml:space="preserve">
98. </t>
    </r>
    <r>
      <rPr>
        <b/>
        <sz val="11"/>
        <rFont val="Calibri"/>
        <family val="2"/>
        <charset val="204"/>
        <scheme val="minor"/>
      </rPr>
      <t>Российская национальная премия "Студент года»,</t>
    </r>
    <r>
      <rPr>
        <sz val="11"/>
        <rFont val="Calibri"/>
        <family val="2"/>
        <charset val="204"/>
        <scheme val="minor"/>
      </rPr>
      <t xml:space="preserve"> организатор ООО «Российский Союз Молодежи», г. Москва, 11-17.12.2022, </t>
    </r>
    <r>
      <rPr>
        <i/>
        <sz val="11"/>
        <rFont val="Calibri"/>
        <family val="2"/>
        <charset val="204"/>
        <scheme val="minor"/>
      </rPr>
      <t>член ОС Селин Владимир Петрович</t>
    </r>
    <r>
      <rPr>
        <sz val="11"/>
        <rFont val="Calibri"/>
        <family val="2"/>
        <charset val="204"/>
        <scheme val="minor"/>
      </rPr>
      <t xml:space="preserve">
99. </t>
    </r>
    <r>
      <rPr>
        <b/>
        <sz val="11"/>
        <rFont val="Calibri"/>
        <family val="2"/>
        <charset val="204"/>
        <scheme val="minor"/>
      </rPr>
      <t>Общероссийский форум "Россия студенческая»</t>
    </r>
    <r>
      <rPr>
        <sz val="11"/>
        <rFont val="Calibri"/>
        <family val="2"/>
        <charset val="204"/>
        <scheme val="minor"/>
      </rPr>
      <t xml:space="preserve">, г. Москва, 11-17.12.2022, </t>
    </r>
    <r>
      <rPr>
        <i/>
        <sz val="11"/>
        <rFont val="Calibri"/>
        <family val="2"/>
        <charset val="204"/>
        <scheme val="minor"/>
      </rPr>
      <t>член ОС Селин Владимир Петрович</t>
    </r>
    <r>
      <rPr>
        <sz val="11"/>
        <rFont val="Calibri"/>
        <family val="2"/>
        <charset val="204"/>
        <scheme val="minor"/>
      </rPr>
      <t xml:space="preserve"> 
100. </t>
    </r>
    <r>
      <rPr>
        <b/>
        <sz val="11"/>
        <rFont val="Calibri"/>
        <family val="2"/>
        <charset val="204"/>
        <scheme val="minor"/>
      </rPr>
      <t>Всероссийский установочный семинар для региональных координаторов Корпуса общественных наблюдателей</t>
    </r>
    <r>
      <rPr>
        <sz val="11"/>
        <rFont val="Calibri"/>
        <family val="2"/>
        <charset val="204"/>
        <scheme val="minor"/>
      </rPr>
      <t>,г.  Астрахань, 8-10.04.2022,</t>
    </r>
    <r>
      <rPr>
        <i/>
        <sz val="11"/>
        <rFont val="Calibri"/>
        <family val="2"/>
        <charset val="204"/>
        <scheme val="minor"/>
      </rPr>
      <t xml:space="preserve"> член ОС Селин Владимир Петрович</t>
    </r>
    <r>
      <rPr>
        <sz val="11"/>
        <rFont val="Calibri"/>
        <family val="2"/>
        <charset val="204"/>
        <scheme val="minor"/>
      </rPr>
      <t xml:space="preserve">
101. </t>
    </r>
    <r>
      <rPr>
        <b/>
        <sz val="11"/>
        <rFont val="Calibri"/>
        <family val="2"/>
        <charset val="204"/>
        <scheme val="minor"/>
      </rPr>
      <t>Всероссийский итоговый  семинар для региональных координаторов Корпуса общественных наблюдателей РСМ, г.</t>
    </r>
    <r>
      <rPr>
        <sz val="11"/>
        <rFont val="Calibri"/>
        <family val="2"/>
        <charset val="204"/>
        <scheme val="minor"/>
      </rPr>
      <t xml:space="preserve"> Пенза 20-22.10.2022, </t>
    </r>
    <r>
      <rPr>
        <i/>
        <sz val="11"/>
        <rFont val="Calibri"/>
        <family val="2"/>
        <charset val="204"/>
        <scheme val="minor"/>
      </rPr>
      <t>член ОС Селин Владимир Петрович</t>
    </r>
    <r>
      <rPr>
        <sz val="11"/>
        <rFont val="Calibri"/>
        <family val="2"/>
        <charset val="204"/>
        <scheme val="minor"/>
      </rPr>
      <t xml:space="preserve">
102. </t>
    </r>
    <r>
      <rPr>
        <b/>
        <sz val="11"/>
        <rFont val="Calibri"/>
        <family val="2"/>
        <charset val="204"/>
        <scheme val="minor"/>
      </rPr>
      <t>Заседания Совета по профессиональным квалификациям в сфере образования</t>
    </r>
    <r>
      <rPr>
        <sz val="11"/>
        <rFont val="Calibri"/>
        <family val="2"/>
        <charset val="204"/>
        <scheme val="minor"/>
      </rPr>
      <t>, организатор: СПК в сфере образования, в течение года,  г. Москва,</t>
    </r>
    <r>
      <rPr>
        <i/>
        <sz val="11"/>
        <rFont val="Calibri"/>
        <family val="2"/>
        <charset val="204"/>
        <scheme val="minor"/>
      </rPr>
      <t xml:space="preserve"> член ОС Анисимов Никита Юрьевич
</t>
    </r>
    <r>
      <rPr>
        <sz val="11"/>
        <rFont val="Calibri"/>
        <family val="2"/>
        <charset val="204"/>
        <scheme val="minor"/>
      </rPr>
      <t>103</t>
    </r>
    <r>
      <rPr>
        <i/>
        <sz val="11"/>
        <rFont val="Calibri"/>
        <family val="2"/>
        <charset val="204"/>
        <scheme val="minor"/>
      </rPr>
      <t>.</t>
    </r>
    <r>
      <rPr>
        <b/>
        <sz val="11"/>
        <rFont val="Calibri"/>
        <family val="2"/>
        <charset val="204"/>
        <scheme val="minor"/>
      </rPr>
      <t xml:space="preserve"> Заседания Центрального штаба Общероссийского общественного движения «НАРОДНЫЙ ФРОНТ «ЗА РОССИЮ»</t>
    </r>
    <r>
      <rPr>
        <sz val="11"/>
        <rFont val="Calibri"/>
        <family val="2"/>
        <charset val="204"/>
        <scheme val="minor"/>
      </rPr>
      <t xml:space="preserve">, организатор: Исполком ОНФ, в течение года, г. Москва,  </t>
    </r>
    <r>
      <rPr>
        <i/>
        <sz val="11"/>
        <rFont val="Calibri"/>
        <family val="2"/>
        <charset val="204"/>
        <scheme val="minor"/>
      </rPr>
      <t xml:space="preserve">член ОС Анисимов Никита Юрьевич
</t>
    </r>
    <r>
      <rPr>
        <sz val="11"/>
        <rFont val="Calibri"/>
        <family val="2"/>
        <charset val="204"/>
        <scheme val="minor"/>
      </rPr>
      <t xml:space="preserve">104. </t>
    </r>
    <r>
      <rPr>
        <b/>
        <sz val="11"/>
        <rFont val="Calibri"/>
        <family val="2"/>
        <charset val="204"/>
        <scheme val="minor"/>
      </rPr>
      <t>Заседания организационного комитета по подготовке и проведению Всероссийской междисциплинарной олимпиады школьников «Национальная технологическая олимпиада»</t>
    </r>
    <r>
      <rPr>
        <sz val="11"/>
        <rFont val="Calibri"/>
        <family val="2"/>
        <charset val="204"/>
        <scheme val="minor"/>
      </rPr>
      <t xml:space="preserve">, организатор: Департамент просвещения, высшего образования и науки Правительства
Российской Федерации, 28.04.2022, 24.08.2022, г. Москва, </t>
    </r>
    <r>
      <rPr>
        <i/>
        <sz val="11"/>
        <rFont val="Calibri"/>
        <family val="2"/>
        <charset val="204"/>
        <scheme val="minor"/>
      </rPr>
      <t xml:space="preserve">член ОС Анисимов Никита Юрьевич
</t>
    </r>
    <r>
      <rPr>
        <sz val="11"/>
        <rFont val="Calibri"/>
        <family val="2"/>
        <charset val="204"/>
        <scheme val="minor"/>
      </rPr>
      <t xml:space="preserve">105. </t>
    </r>
    <r>
      <rPr>
        <b/>
        <sz val="11"/>
        <rFont val="Calibri"/>
        <family val="2"/>
        <charset val="204"/>
        <scheme val="minor"/>
      </rPr>
      <t xml:space="preserve">Заседания Экспертного совета по управлению в области высшего образования и науки, организатор: Комитет Госдумы по науке и высшему образованию </t>
    </r>
    <r>
      <rPr>
        <sz val="11"/>
        <rFont val="Calibri"/>
        <family val="2"/>
        <charset val="204"/>
        <scheme val="minor"/>
      </rPr>
      <t>, 27.06.2022, 02.11.2022, г. Москва,</t>
    </r>
    <r>
      <rPr>
        <i/>
        <sz val="11"/>
        <rFont val="Calibri"/>
        <family val="2"/>
        <charset val="204"/>
        <scheme val="minor"/>
      </rPr>
      <t xml:space="preserve"> член ОС Анисимов Никита Юрьевич
</t>
    </r>
    <r>
      <rPr>
        <sz val="11"/>
        <rFont val="Calibri"/>
        <family val="2"/>
        <charset val="204"/>
        <scheme val="minor"/>
      </rPr>
      <t>106.</t>
    </r>
    <r>
      <rPr>
        <b/>
        <sz val="11"/>
        <rFont val="Calibri"/>
        <family val="2"/>
        <charset val="204"/>
        <scheme val="minor"/>
      </rPr>
      <t xml:space="preserve"> Заседания Экспертного совета проекта «Оценка и развитие управленческих компетенций в российских образовательных организациях»</t>
    </r>
    <r>
      <rPr>
        <sz val="11"/>
        <rFont val="Calibri"/>
        <family val="2"/>
        <charset val="204"/>
        <scheme val="minor"/>
      </rPr>
      <t>, организатор: АНО «Россия – страна возможностей», 26.04.2022, 22.08.2022, г. Москва,</t>
    </r>
    <r>
      <rPr>
        <i/>
        <sz val="11"/>
        <rFont val="Calibri"/>
        <family val="2"/>
        <charset val="204"/>
        <scheme val="minor"/>
      </rPr>
      <t xml:space="preserve"> член ОС Анисимов Никита Юрьевич
</t>
    </r>
    <r>
      <rPr>
        <sz val="11"/>
        <rFont val="Calibri"/>
        <family val="2"/>
        <charset val="204"/>
        <scheme val="minor"/>
      </rPr>
      <t xml:space="preserve">107. </t>
    </r>
    <r>
      <rPr>
        <b/>
        <sz val="11"/>
        <rFont val="Calibri"/>
        <family val="2"/>
        <charset val="204"/>
        <scheme val="minor"/>
      </rPr>
      <t xml:space="preserve">Заседания Совета по приоритетному направлению научно-технологического развития Российской Федерации «Возможность эффективного ответа российского общества на большие вызовы с учетом взаимодействия человека и природы, человека и технологий, социальных институтов на современном этапе глобального развития, в том числе применяя методы гуманитарных и социальных наук», организатор: Совет по приоритетному направлению, </t>
    </r>
    <r>
      <rPr>
        <sz val="11"/>
        <rFont val="Calibri"/>
        <family val="2"/>
        <charset val="204"/>
        <scheme val="minor"/>
      </rPr>
      <t xml:space="preserve">г. Москва, 14.03.2022, 10.10.2022, 22.11.2022, </t>
    </r>
    <r>
      <rPr>
        <i/>
        <sz val="11"/>
        <rFont val="Calibri"/>
        <family val="2"/>
        <charset val="204"/>
        <scheme val="minor"/>
      </rPr>
      <t xml:space="preserve">член ОС Анисимов Никита Юрьевич
</t>
    </r>
    <r>
      <rPr>
        <sz val="11"/>
        <rFont val="Calibri"/>
        <family val="2"/>
        <charset val="204"/>
        <scheme val="minor"/>
      </rPr>
      <t xml:space="preserve">108. </t>
    </r>
    <r>
      <rPr>
        <b/>
        <sz val="11"/>
        <rFont val="Calibri"/>
        <family val="2"/>
        <charset val="204"/>
        <scheme val="minor"/>
      </rPr>
      <t>Заседания экспертного совета Минпросвещения России по вопросу разработки обновленного федерального государственного образовательного стандарта среднего общего образования</t>
    </r>
    <r>
      <rPr>
        <sz val="11"/>
        <rFont val="Calibri"/>
        <family val="2"/>
        <charset val="204"/>
        <scheme val="minor"/>
      </rPr>
      <t>, организатор: Минпросвещения России, г. Москва, 14.04.2022, 22.04.2022, 01.06.2022,</t>
    </r>
    <r>
      <rPr>
        <i/>
        <sz val="11"/>
        <rFont val="Calibri"/>
        <family val="2"/>
        <charset val="204"/>
        <scheme val="minor"/>
      </rPr>
      <t xml:space="preserve"> член ОС Анисимов Никита Юрьевич
</t>
    </r>
    <r>
      <rPr>
        <sz val="11"/>
        <rFont val="Calibri"/>
        <family val="2"/>
        <charset val="204"/>
        <scheme val="minor"/>
      </rPr>
      <t xml:space="preserve">109. </t>
    </r>
    <r>
      <rPr>
        <b/>
        <sz val="11"/>
        <rFont val="Calibri"/>
        <family val="2"/>
        <charset val="204"/>
        <scheme val="minor"/>
      </rPr>
      <t>Заседания Комиссии Государственного совета Российской Федерации по направлению "Молодежная политика"</t>
    </r>
    <r>
      <rPr>
        <sz val="11"/>
        <rFont val="Calibri"/>
        <family val="2"/>
        <charset val="204"/>
        <scheme val="minor"/>
      </rPr>
      <t xml:space="preserve">, организатор: Секретариат Комиссии, 05.04.2022, г. Салехард, 15.05.2022 г. Самара, </t>
    </r>
    <r>
      <rPr>
        <i/>
        <sz val="11"/>
        <rFont val="Calibri"/>
        <family val="2"/>
        <charset val="204"/>
        <scheme val="minor"/>
      </rPr>
      <t xml:space="preserve">член ОС Анисимов Никита Юрьевич
</t>
    </r>
    <r>
      <rPr>
        <sz val="11"/>
        <rFont val="Calibri"/>
        <family val="2"/>
        <charset val="204"/>
        <scheme val="minor"/>
      </rPr>
      <t xml:space="preserve">110. </t>
    </r>
    <r>
      <rPr>
        <b/>
        <sz val="11"/>
        <rFont val="Calibri"/>
        <family val="2"/>
        <charset val="204"/>
        <scheme val="minor"/>
      </rPr>
      <t>Конференция «Актуальные проблемы преподавания права международной торговли»</t>
    </r>
    <r>
      <rPr>
        <sz val="11"/>
        <rFont val="Calibri"/>
        <family val="2"/>
        <charset val="204"/>
        <scheme val="minor"/>
      </rPr>
      <t xml:space="preserve">, организатор: МГИМО, 14.10.2022, г. Москва, </t>
    </r>
    <r>
      <rPr>
        <i/>
        <sz val="11"/>
        <rFont val="Calibri"/>
        <family val="2"/>
        <charset val="204"/>
        <scheme val="minor"/>
      </rPr>
      <t xml:space="preserve">член ОС Мальгин Артем Владимирович </t>
    </r>
    <r>
      <rPr>
        <sz val="11"/>
        <rFont val="Calibri"/>
        <family val="2"/>
        <charset val="204"/>
        <scheme val="minor"/>
      </rPr>
      <t xml:space="preserve">
111. </t>
    </r>
    <r>
      <rPr>
        <b/>
        <sz val="11"/>
        <rFont val="Calibri"/>
        <family val="2"/>
        <charset val="204"/>
        <scheme val="minor"/>
      </rPr>
      <t>Заседания комиссии Государственного Совета Российской Федерации по направлению «Наука»</t>
    </r>
    <r>
      <rPr>
        <sz val="11"/>
        <rFont val="Calibri"/>
        <family val="2"/>
        <charset val="204"/>
        <scheme val="minor"/>
      </rPr>
      <t xml:space="preserve">, организатор: секретариат Комисси, 27.05.2022, 31.05.2022, 07.06.2022, 24.08.2022, 15.11.2022, 02.12.2022, г. Москва-г. Новосибирск, </t>
    </r>
    <r>
      <rPr>
        <i/>
        <sz val="11"/>
        <rFont val="Calibri"/>
        <family val="2"/>
        <charset val="204"/>
        <scheme val="minor"/>
      </rPr>
      <t>член ОС Анисимов Никита Юрьевич</t>
    </r>
    <r>
      <rPr>
        <sz val="11"/>
        <rFont val="Calibri"/>
        <family val="2"/>
        <charset val="204"/>
        <scheme val="minor"/>
      </rPr>
      <t xml:space="preserve">
112. </t>
    </r>
    <r>
      <rPr>
        <b/>
        <sz val="11"/>
        <rFont val="Calibri"/>
        <family val="2"/>
        <charset val="204"/>
        <scheme val="minor"/>
      </rPr>
      <t>Заседания Совета Министерства науки и высшего образования Российской Федерации по федеральным государственным образовательным стандартам высшего образования,</t>
    </r>
    <r>
      <rPr>
        <sz val="11"/>
        <rFont val="Calibri"/>
        <family val="2"/>
        <charset val="204"/>
        <scheme val="minor"/>
      </rPr>
      <t xml:space="preserve"> организатор: Минобрнауки России, 01.06.2022, 20.10.2022, г. Москва,</t>
    </r>
    <r>
      <rPr>
        <i/>
        <sz val="11"/>
        <rFont val="Calibri"/>
        <family val="2"/>
        <charset val="204"/>
        <scheme val="minor"/>
      </rPr>
      <t xml:space="preserve"> член ОС Анисимов Никита Юрьевич</t>
    </r>
    <r>
      <rPr>
        <sz val="11"/>
        <rFont val="Calibri"/>
        <family val="2"/>
        <charset val="204"/>
        <scheme val="minor"/>
      </rPr>
      <t xml:space="preserve">
113. </t>
    </r>
    <r>
      <rPr>
        <b/>
        <sz val="11"/>
        <rFont val="Calibri"/>
        <family val="2"/>
        <charset val="204"/>
        <scheme val="minor"/>
      </rPr>
      <t>Заседания организационного комитета по проведению в Российской Федерации Года педагога и наставника»</t>
    </r>
    <r>
      <rPr>
        <sz val="11"/>
        <rFont val="Calibri"/>
        <family val="2"/>
        <charset val="204"/>
        <scheme val="minor"/>
      </rPr>
      <t>, организатор: Минпросвещения России, в течение года, г. Москва,  член ОС Анисимов Никита Юрьевич
114.</t>
    </r>
    <r>
      <rPr>
        <b/>
        <sz val="11"/>
        <rFont val="Calibri"/>
        <family val="2"/>
        <charset val="204"/>
        <scheme val="minor"/>
      </rPr>
      <t xml:space="preserve"> III Всероссийская конференция имени Х.К.Баранова «Актуальные проблемы арабской филологии»</t>
    </r>
    <r>
      <rPr>
        <sz val="11"/>
        <rFont val="Calibri"/>
        <family val="2"/>
        <charset val="204"/>
        <scheme val="minor"/>
      </rPr>
      <t xml:space="preserve">, организатор: МГИМО, 20.10.2022, г. Москва, </t>
    </r>
    <r>
      <rPr>
        <i/>
        <sz val="11"/>
        <rFont val="Calibri"/>
        <family val="2"/>
        <charset val="204"/>
        <scheme val="minor"/>
      </rPr>
      <t xml:space="preserve">член ОС Мальгин Артем Владимирович </t>
    </r>
    <r>
      <rPr>
        <sz val="11"/>
        <rFont val="Calibri"/>
        <family val="2"/>
        <charset val="204"/>
        <scheme val="minor"/>
      </rPr>
      <t xml:space="preserve">
115.</t>
    </r>
    <r>
      <rPr>
        <b/>
        <sz val="11"/>
        <rFont val="Calibri"/>
        <family val="2"/>
        <charset val="204"/>
        <scheme val="minor"/>
      </rPr>
      <t xml:space="preserve"> Проект “Физтех-регионам”: проведение очных занятий по физике с обучающимися 7-11 классов</t>
    </r>
    <r>
      <rPr>
        <sz val="11"/>
        <rFont val="Calibri"/>
        <family val="2"/>
        <charset val="204"/>
        <scheme val="minor"/>
      </rPr>
      <t xml:space="preserve">, организаторы: МБОУ  «Мурманский международный лицей", ГАНОУ ВО  «Региональный центр «Орион»",  МБОУ «Лицей №33», Лицей «Физико-техническая школа» имени Ж.И. Алферова, ГАНОУ «Центр одаренных детей и молодежи «Эткер», ГОУ РК «Физико-математический лицей-интернат», ГОУ РК «Физико-математический лицей-интер», ГБОУ «Физико-техническая школа», МГОУ «Школа № 39 «Центр физико-математического образования», МБУ ДО ЦТРиГО, 19.02.2022/26.02.2022-27.02.2022/19.03.2022/10.04.2022/17.04.2022/22.05.2022/24.09.2022-25.09.2022/02.10.2022/08.10.2022/15.10.2022-16.10.2022/12.11.2022-13.11.2022/28.05.2022-29.05.2022 г., г. Мурманск, г. Воронеж, г. Иваново, г. Санкт-Петербург, г. Чебоксары, г. Сыктывкар, г. Рязань, г. Казань, г. Сочи, </t>
    </r>
    <r>
      <rPr>
        <i/>
        <sz val="11"/>
        <rFont val="Calibri"/>
        <family val="2"/>
        <charset val="204"/>
        <scheme val="minor"/>
      </rPr>
      <t>член ОС Воронов Артем Анатольевич</t>
    </r>
    <r>
      <rPr>
        <sz val="11"/>
        <rFont val="Calibri"/>
        <family val="2"/>
        <charset val="204"/>
        <scheme val="minor"/>
      </rPr>
      <t xml:space="preserve">
116. </t>
    </r>
    <r>
      <rPr>
        <b/>
        <sz val="11"/>
        <rFont val="Calibri"/>
        <family val="2"/>
        <charset val="204"/>
        <scheme val="minor"/>
      </rPr>
      <t>Совещание "Совместное обучение одаренных школьников Рязанской области"</t>
    </r>
    <r>
      <rPr>
        <sz val="11"/>
        <rFont val="Calibri"/>
        <family val="2"/>
        <charset val="204"/>
        <scheme val="minor"/>
      </rPr>
      <t xml:space="preserve">, организатор: ФГБОУ ВО «Рязанский государственный радиотехнический университет им. В.Ф. Уткина», 28.02.2022, г. Рязань, </t>
    </r>
    <r>
      <rPr>
        <i/>
        <sz val="11"/>
        <rFont val="Calibri"/>
        <family val="2"/>
        <charset val="204"/>
        <scheme val="minor"/>
      </rPr>
      <t>член ОС Воронов Артем Анатольевич</t>
    </r>
    <r>
      <rPr>
        <sz val="11"/>
        <rFont val="Calibri"/>
        <family val="2"/>
        <charset val="204"/>
        <scheme val="minor"/>
      </rPr>
      <t xml:space="preserve">
117. </t>
    </r>
    <r>
      <rPr>
        <b/>
        <sz val="11"/>
        <rFont val="Calibri"/>
        <family val="2"/>
        <charset val="204"/>
        <scheme val="minor"/>
      </rPr>
      <t>Заседание консорциума «Индустрия роста»</t>
    </r>
    <r>
      <rPr>
        <sz val="11"/>
        <rFont val="Calibri"/>
        <family val="2"/>
        <charset val="204"/>
        <scheme val="minor"/>
      </rPr>
      <t xml:space="preserve">, организатор: ФГАОУ ВО «Пермский государственный национальный  исследовательский университет», 09.03.2022-10.03.2022 , г. Пермь, </t>
    </r>
    <r>
      <rPr>
        <i/>
        <sz val="11"/>
        <rFont val="Calibri"/>
        <family val="2"/>
        <charset val="204"/>
        <scheme val="minor"/>
      </rPr>
      <t xml:space="preserve"> член ОС Воронов Артем Анатольевич</t>
    </r>
    <r>
      <rPr>
        <sz val="11"/>
        <rFont val="Calibri"/>
        <family val="2"/>
        <charset val="204"/>
        <scheme val="minor"/>
      </rPr>
      <t xml:space="preserve">
118. </t>
    </r>
    <r>
      <rPr>
        <b/>
        <sz val="11"/>
        <rFont val="Calibri"/>
        <family val="2"/>
        <charset val="204"/>
        <scheme val="minor"/>
      </rPr>
      <t>Совещание на тему: "Взаимодействия МФТИ с регионами"</t>
    </r>
    <r>
      <rPr>
        <sz val="11"/>
        <rFont val="Calibri"/>
        <family val="2"/>
        <charset val="204"/>
        <scheme val="minor"/>
      </rPr>
      <t xml:space="preserve">, организатор: Образовательный центр «Сириус», 04.03.2022, г. Сочи, </t>
    </r>
    <r>
      <rPr>
        <i/>
        <sz val="11"/>
        <rFont val="Calibri"/>
        <family val="2"/>
        <charset val="204"/>
        <scheme val="minor"/>
      </rPr>
      <t xml:space="preserve"> член ОС Воронов Артем Анатольевич</t>
    </r>
    <r>
      <rPr>
        <sz val="11"/>
        <rFont val="Calibri"/>
        <family val="2"/>
        <charset val="204"/>
        <scheme val="minor"/>
      </rPr>
      <t xml:space="preserve">
119.</t>
    </r>
    <r>
      <rPr>
        <b/>
        <sz val="11"/>
        <rFont val="Calibri"/>
        <family val="2"/>
        <charset val="204"/>
        <scheme val="minor"/>
      </rPr>
      <t xml:space="preserve"> Заключительный этап XXXIV Всероссийской олимпиады школьников по физике, </t>
    </r>
    <r>
      <rPr>
        <sz val="11"/>
        <rFont val="Calibri"/>
        <family val="2"/>
        <charset val="204"/>
        <scheme val="minor"/>
      </rPr>
      <t xml:space="preserve">организатор: Образовательный центр «Сириус», 06.04.2022-07.04.2022 , г. Сочи, </t>
    </r>
    <r>
      <rPr>
        <i/>
        <sz val="11"/>
        <rFont val="Calibri"/>
        <family val="2"/>
        <charset val="204"/>
        <scheme val="minor"/>
      </rPr>
      <t xml:space="preserve"> член ОС Воронов Артем Анатольевич</t>
    </r>
    <r>
      <rPr>
        <sz val="11"/>
        <rFont val="Calibri"/>
        <family val="2"/>
        <charset val="204"/>
        <scheme val="minor"/>
      </rPr>
      <t xml:space="preserve">
119.  </t>
    </r>
    <r>
      <rPr>
        <b/>
        <sz val="11"/>
        <rFont val="Calibri"/>
        <family val="2"/>
        <charset val="204"/>
        <scheme val="minor"/>
      </rPr>
      <t xml:space="preserve">Проект “Физтех-регионам”: проведение круглых столов, образовательных интенсивов по олимпиадной физике для учителей, проведение очных занятий по физике с обучающимися 9-11 классов , </t>
    </r>
    <r>
      <rPr>
        <sz val="11"/>
        <rFont val="Calibri"/>
        <family val="2"/>
        <charset val="204"/>
        <scheme val="minor"/>
      </rPr>
      <t xml:space="preserve">организатор: ФГБОУ ВО «Марийский государственный университет», 29.04.2022 - 01.05.2022, г. Йошкар-Ола,   </t>
    </r>
    <r>
      <rPr>
        <i/>
        <sz val="11"/>
        <rFont val="Calibri"/>
        <family val="2"/>
        <charset val="204"/>
        <scheme val="minor"/>
      </rPr>
      <t>член ОС Воронов Артем Анатольевич</t>
    </r>
    <r>
      <rPr>
        <sz val="11"/>
        <rFont val="Calibri"/>
        <family val="2"/>
        <charset val="204"/>
        <scheme val="minor"/>
      </rPr>
      <t xml:space="preserve">
120. </t>
    </r>
    <r>
      <rPr>
        <b/>
        <sz val="11"/>
        <rFont val="Calibri"/>
        <family val="2"/>
        <charset val="204"/>
        <scheme val="minor"/>
      </rPr>
      <t xml:space="preserve">Конференция участников проектов «Курчатовский класс» и «Курчатовская школа», </t>
    </r>
    <r>
      <rPr>
        <sz val="11"/>
        <rFont val="Calibri"/>
        <family val="2"/>
        <charset val="204"/>
        <scheme val="minor"/>
      </rPr>
      <t>организатор: ПсковГУ, 16.06.2022-18.06.2022 , г. Псков,</t>
    </r>
    <r>
      <rPr>
        <i/>
        <sz val="11"/>
        <rFont val="Calibri"/>
        <family val="2"/>
        <charset val="204"/>
        <scheme val="minor"/>
      </rPr>
      <t xml:space="preserve"> член ОС Воронов Артем Анатольевич</t>
    </r>
    <r>
      <rPr>
        <sz val="11"/>
        <rFont val="Calibri"/>
        <family val="2"/>
        <charset val="204"/>
        <scheme val="minor"/>
      </rPr>
      <t xml:space="preserve">
121. </t>
    </r>
    <r>
      <rPr>
        <b/>
        <sz val="11"/>
        <rFont val="Calibri"/>
        <family val="2"/>
        <charset val="204"/>
        <scheme val="minor"/>
      </rPr>
      <t xml:space="preserve">Международная олимпиада школьников по физике, </t>
    </r>
    <r>
      <rPr>
        <sz val="11"/>
        <rFont val="Calibri"/>
        <family val="2"/>
        <charset val="204"/>
        <scheme val="minor"/>
      </rPr>
      <t xml:space="preserve">организатор: Организационный комитет Международной олимпиады по физике (International Physics Olympiad 2022), 11-15.06.2022 , г. Москва, </t>
    </r>
    <r>
      <rPr>
        <i/>
        <sz val="11"/>
        <rFont val="Calibri"/>
        <family val="2"/>
        <charset val="204"/>
        <scheme val="minor"/>
      </rPr>
      <t xml:space="preserve"> член ОС Воронов Артем Анатольевич</t>
    </r>
    <r>
      <rPr>
        <sz val="11"/>
        <rFont val="Calibri"/>
        <family val="2"/>
        <charset val="204"/>
        <scheme val="minor"/>
      </rPr>
      <t xml:space="preserve">
122. </t>
    </r>
    <r>
      <rPr>
        <b/>
        <sz val="11"/>
        <rFont val="Calibri"/>
        <family val="2"/>
        <charset val="204"/>
        <scheme val="minor"/>
      </rPr>
      <t xml:space="preserve">Проект “Физтех-регионам", </t>
    </r>
    <r>
      <rPr>
        <sz val="11"/>
        <rFont val="Calibri"/>
        <family val="2"/>
        <charset val="204"/>
        <scheme val="minor"/>
      </rPr>
      <t xml:space="preserve"> организаторы: АНО ДО «Центр развития Образование без Границ», 17.09.2022-18.09.2022, г. Уфа; </t>
    </r>
    <r>
      <rPr>
        <i/>
        <sz val="11"/>
        <rFont val="Calibri"/>
        <family val="2"/>
        <charset val="204"/>
        <scheme val="minor"/>
      </rPr>
      <t xml:space="preserve"> </t>
    </r>
    <r>
      <rPr>
        <sz val="11"/>
        <rFont val="Calibri"/>
        <family val="2"/>
        <charset val="204"/>
        <scheme val="minor"/>
      </rPr>
      <t xml:space="preserve">МБОУ "ФМЛ № 31", 19.11.2022 , г. Челябинск; ФГБОУ ВО «Уфимский государственный авиационный технический университет», 12.11.2022, г. Уфа, </t>
    </r>
    <r>
      <rPr>
        <i/>
        <sz val="11"/>
        <rFont val="Calibri"/>
        <family val="2"/>
        <charset val="204"/>
        <scheme val="minor"/>
      </rPr>
      <t>член ОС Воронов Артем Анатольевич</t>
    </r>
    <r>
      <rPr>
        <sz val="11"/>
        <rFont val="Calibri"/>
        <family val="2"/>
        <charset val="204"/>
        <scheme val="minor"/>
      </rPr>
      <t xml:space="preserve">
123. </t>
    </r>
    <r>
      <rPr>
        <b/>
        <sz val="11"/>
        <rFont val="Calibri"/>
        <family val="2"/>
        <charset val="204"/>
        <scheme val="minor"/>
      </rPr>
      <t xml:space="preserve">Всероссийская конференция «Образование будущего. Вызовы и перспективы», </t>
    </r>
    <r>
      <rPr>
        <sz val="11"/>
        <rFont val="Calibri"/>
        <family val="2"/>
        <charset val="204"/>
        <scheme val="minor"/>
      </rPr>
      <t xml:space="preserve">организатор: </t>
    </r>
    <r>
      <rPr>
        <i/>
        <sz val="11"/>
        <rFont val="Calibri"/>
        <family val="2"/>
        <charset val="204"/>
        <scheme val="minor"/>
      </rPr>
      <t xml:space="preserve"> член ОС Воронов Артем Анатольевич</t>
    </r>
    <r>
      <rPr>
        <sz val="11"/>
        <rFont val="Calibri"/>
        <family val="2"/>
        <charset val="204"/>
        <scheme val="minor"/>
      </rPr>
      <t xml:space="preserve">
124.</t>
    </r>
    <r>
      <rPr>
        <b/>
        <sz val="11"/>
        <rFont val="Calibri"/>
        <family val="2"/>
        <charset val="204"/>
        <scheme val="minor"/>
      </rPr>
      <t xml:space="preserve"> Очные профориентационные занятия по физике с обучающимися 11 классов</t>
    </r>
    <r>
      <rPr>
        <sz val="11"/>
        <rFont val="Calibri"/>
        <family val="2"/>
        <charset val="204"/>
        <scheme val="minor"/>
      </rPr>
      <t xml:space="preserve">, организатор: Президентский физико-математический лицей № 239, 18.01.2022, г. Санкт-Петербург,  </t>
    </r>
    <r>
      <rPr>
        <i/>
        <sz val="11"/>
        <rFont val="Calibri"/>
        <family val="2"/>
        <charset val="204"/>
        <scheme val="minor"/>
      </rPr>
      <t xml:space="preserve">член ОС Воронов Артем Анатольевич
</t>
    </r>
    <r>
      <rPr>
        <sz val="11"/>
        <rFont val="Calibri"/>
        <family val="2"/>
        <charset val="204"/>
        <scheme val="minor"/>
      </rPr>
      <t xml:space="preserve">125.  </t>
    </r>
    <r>
      <rPr>
        <b/>
        <sz val="11"/>
        <rFont val="Calibri"/>
        <family val="2"/>
        <charset val="204"/>
        <scheme val="minor"/>
      </rPr>
      <t>Всероссийская Школа молодых ученых «Шаг в будущее. Современные подходы к совершенствованию педагогических исследований»,</t>
    </r>
    <r>
      <rPr>
        <sz val="11"/>
        <rFont val="Calibri"/>
        <family val="2"/>
        <charset val="204"/>
        <scheme val="minor"/>
      </rPr>
      <t xml:space="preserve"> организатор: МПГУ, 6-7.04.2022, г. Москва,</t>
    </r>
    <r>
      <rPr>
        <i/>
        <sz val="11"/>
        <rFont val="Calibri"/>
        <family val="2"/>
        <charset val="204"/>
        <scheme val="minor"/>
      </rPr>
      <t xml:space="preserve">  член ОС Панарин Андрей Александрович
</t>
    </r>
    <r>
      <rPr>
        <sz val="11"/>
        <rFont val="Calibri"/>
        <family val="2"/>
        <charset val="204"/>
        <scheme val="minor"/>
      </rPr>
      <t xml:space="preserve">126. </t>
    </r>
    <r>
      <rPr>
        <b/>
        <sz val="11"/>
        <rFont val="Calibri"/>
        <family val="2"/>
        <charset val="204"/>
        <scheme val="minor"/>
      </rPr>
      <t>II Московский международный форум «Энергетическая безопасность. Евразийский сценарий»,</t>
    </r>
    <r>
      <rPr>
        <sz val="11"/>
        <rFont val="Calibri"/>
        <family val="2"/>
        <charset val="204"/>
        <scheme val="minor"/>
      </rPr>
      <t xml:space="preserve"> организатор:  РГУ нефти и газа (НИУ) имени И.М. Губкина, 26.04.2022, г. Москва,  </t>
    </r>
    <r>
      <rPr>
        <i/>
        <sz val="11"/>
        <rFont val="Calibri"/>
        <family val="2"/>
        <charset val="204"/>
        <scheme val="minor"/>
      </rPr>
      <t>член ОС: Панарин Андрей Александрович</t>
    </r>
    <r>
      <rPr>
        <sz val="11"/>
        <rFont val="Calibri"/>
        <family val="2"/>
        <charset val="204"/>
        <scheme val="minor"/>
      </rPr>
      <t xml:space="preserve">
127. </t>
    </r>
    <r>
      <rPr>
        <b/>
        <sz val="11"/>
        <rFont val="Calibri"/>
        <family val="2"/>
        <charset val="204"/>
        <scheme val="minor"/>
      </rPr>
      <t>Общероссийская научно-практическая конференция «Образовательное законодательство и проблемы правоприменения: тренды и перспективы»,</t>
    </r>
    <r>
      <rPr>
        <sz val="11"/>
        <rFont val="Calibri"/>
        <family val="2"/>
        <charset val="204"/>
        <scheme val="minor"/>
      </rPr>
      <t xml:space="preserve"> организатор: РАО, Российское профессорское собрание, 17.05.2022, г. Москва, </t>
    </r>
    <r>
      <rPr>
        <i/>
        <sz val="11"/>
        <rFont val="Calibri"/>
        <family val="2"/>
        <charset val="204"/>
        <scheme val="minor"/>
      </rPr>
      <t xml:space="preserve"> член ОС: Панарин Андрей Александрович </t>
    </r>
    <r>
      <rPr>
        <sz val="11"/>
        <rFont val="Calibri"/>
        <family val="2"/>
        <charset val="204"/>
        <scheme val="minor"/>
      </rPr>
      <t xml:space="preserve">
128.  </t>
    </r>
    <r>
      <rPr>
        <b/>
        <sz val="11"/>
        <rFont val="Calibri"/>
        <family val="2"/>
        <charset val="204"/>
        <scheme val="minor"/>
      </rPr>
      <t xml:space="preserve">Научно-практическая конференция с международным участием «Научно-технологическое развитие Российской Федерации», </t>
    </r>
    <r>
      <rPr>
        <sz val="11"/>
        <rFont val="Calibri"/>
        <family val="2"/>
        <charset val="204"/>
        <scheme val="minor"/>
      </rPr>
      <t xml:space="preserve">организатор:  Российский научно-исследовательский институт экономики, политики и права в научно-технической сфере, 25-26.05.2022, </t>
    </r>
    <r>
      <rPr>
        <i/>
        <sz val="11"/>
        <rFont val="Calibri"/>
        <family val="2"/>
        <charset val="204"/>
        <scheme val="minor"/>
      </rPr>
      <t xml:space="preserve">член ОС: Панарин Андрей Александрович </t>
    </r>
    <r>
      <rPr>
        <sz val="11"/>
        <rFont val="Calibri"/>
        <family val="2"/>
        <charset val="204"/>
        <scheme val="minor"/>
      </rPr>
      <t xml:space="preserve">
129. </t>
    </r>
    <r>
      <rPr>
        <b/>
        <sz val="11"/>
        <rFont val="Calibri"/>
        <family val="2"/>
        <charset val="204"/>
        <scheme val="minor"/>
      </rPr>
      <t xml:space="preserve"> V Национальная научно-методическая конференция с международным участием «Архитектура университетского образования: стратегические направления трансформации и новые модели развития»,</t>
    </r>
    <r>
      <rPr>
        <sz val="11"/>
        <rFont val="Calibri"/>
        <family val="2"/>
        <charset val="204"/>
        <scheme val="minor"/>
      </rPr>
      <t xml:space="preserve"> организатор:  Санкт-Петербургский государственный экономический университет и Президентская библиотека, </t>
    </r>
    <r>
      <rPr>
        <i/>
        <sz val="11"/>
        <rFont val="Calibri"/>
        <family val="2"/>
        <charset val="204"/>
        <scheme val="minor"/>
      </rPr>
      <t xml:space="preserve">член ОС: Панарин Андрей Александрович </t>
    </r>
    <r>
      <rPr>
        <sz val="11"/>
        <rFont val="Calibri"/>
        <family val="2"/>
        <charset val="204"/>
        <scheme val="minor"/>
      </rPr>
      <t xml:space="preserve">
130. </t>
    </r>
    <r>
      <rPr>
        <b/>
        <sz val="11"/>
        <rFont val="Calibri"/>
        <family val="2"/>
        <charset val="204"/>
        <scheme val="minor"/>
      </rPr>
      <t xml:space="preserve">II Межрегиональный профессорский форум «Роль профессора в формировании нового поколения профессионалов в макрорегионе: ценностные ориентиры», </t>
    </r>
    <r>
      <rPr>
        <sz val="11"/>
        <rFont val="Calibri"/>
        <family val="2"/>
        <charset val="204"/>
        <scheme val="minor"/>
      </rPr>
      <t xml:space="preserve">организатор:  ФГАОУ ВО «Северо-Восточный федеральный университет им. М.К. Аммосова», 11.06.2022, г. Якутск, </t>
    </r>
    <r>
      <rPr>
        <i/>
        <sz val="11"/>
        <rFont val="Calibri"/>
        <family val="2"/>
        <charset val="204"/>
        <scheme val="minor"/>
      </rPr>
      <t xml:space="preserve">член ОС: Панарин Андрей Александрович </t>
    </r>
    <r>
      <rPr>
        <sz val="11"/>
        <rFont val="Calibri"/>
        <family val="2"/>
        <charset val="204"/>
        <scheme val="minor"/>
      </rPr>
      <t xml:space="preserve">
132. </t>
    </r>
    <r>
      <rPr>
        <b/>
        <sz val="11"/>
        <rFont val="Calibri"/>
        <family val="2"/>
        <charset val="204"/>
        <scheme val="minor"/>
      </rPr>
      <t>Международная научно-практическая конференция «Цифровые технологии и право»,</t>
    </r>
    <r>
      <rPr>
        <sz val="11"/>
        <rFont val="Calibri"/>
        <family val="2"/>
        <charset val="204"/>
        <scheme val="minor"/>
      </rPr>
      <t xml:space="preserve"> организаторы:  Казанский инновационный университет имени В.Г. Тимирясова, Министерство цифрового развития, государственного управления, информационных технологий и связи Республики Татарстан, 23.09.2022, г. Казань,  </t>
    </r>
    <r>
      <rPr>
        <i/>
        <sz val="11"/>
        <rFont val="Calibri"/>
        <family val="2"/>
        <charset val="204"/>
        <scheme val="minor"/>
      </rPr>
      <t>член ОС: Панарин Андрей Александрович</t>
    </r>
    <r>
      <rPr>
        <sz val="11"/>
        <rFont val="Calibri"/>
        <family val="2"/>
        <charset val="204"/>
        <scheme val="minor"/>
      </rPr>
      <t xml:space="preserve"> 
133. </t>
    </r>
    <r>
      <rPr>
        <b/>
        <sz val="11"/>
        <rFont val="Calibri"/>
        <family val="2"/>
        <charset val="204"/>
        <scheme val="minor"/>
      </rPr>
      <t>Международный научно-практический форум «Трансформация экономики и социально-культурной сферы туристских дестинаций России»,</t>
    </r>
    <r>
      <rPr>
        <sz val="11"/>
        <rFont val="Calibri"/>
        <family val="2"/>
        <charset val="204"/>
        <scheme val="minor"/>
      </rPr>
      <t xml:space="preserve"> организатор:  Сибирский федеральный университет, 709.10.2022, г. Сочи, </t>
    </r>
    <r>
      <rPr>
        <i/>
        <sz val="11"/>
        <rFont val="Calibri"/>
        <family val="2"/>
        <charset val="204"/>
        <scheme val="minor"/>
      </rPr>
      <t xml:space="preserve">член ОС: Панарин Андрей Александрович </t>
    </r>
    <r>
      <rPr>
        <sz val="11"/>
        <rFont val="Calibri"/>
        <family val="2"/>
        <charset val="204"/>
        <scheme val="minor"/>
      </rPr>
      <t xml:space="preserve">
134. </t>
    </r>
    <r>
      <rPr>
        <b/>
        <sz val="11"/>
        <rFont val="Calibri"/>
        <family val="2"/>
        <charset val="204"/>
        <scheme val="minor"/>
      </rPr>
      <t>Пленарное заседание международного Форума HETS-2022,</t>
    </r>
    <r>
      <rPr>
        <sz val="11"/>
        <rFont val="Calibri"/>
        <family val="2"/>
        <charset val="204"/>
        <scheme val="minor"/>
      </rPr>
      <t xml:space="preserve"> организатор:  Сибирский федеральный университет, 20.10.2022, г. Красноярск,  </t>
    </r>
    <r>
      <rPr>
        <i/>
        <sz val="11"/>
        <rFont val="Calibri"/>
        <family val="2"/>
        <charset val="204"/>
        <scheme val="minor"/>
      </rPr>
      <t xml:space="preserve">член ОС: Панарин Андрей Александрович </t>
    </r>
    <r>
      <rPr>
        <sz val="11"/>
        <rFont val="Calibri"/>
        <family val="2"/>
        <charset val="204"/>
        <scheme val="minor"/>
      </rPr>
      <t xml:space="preserve">
135. </t>
    </r>
    <r>
      <rPr>
        <b/>
        <sz val="11"/>
        <rFont val="Calibri"/>
        <family val="2"/>
        <charset val="204"/>
        <scheme val="minor"/>
      </rPr>
      <t>XII Всероссийская научно-практическая конференция с международным участием «Диалектика противодействия коррупции»,</t>
    </r>
    <r>
      <rPr>
        <sz val="11"/>
        <rFont val="Calibri"/>
        <family val="2"/>
        <charset val="204"/>
        <scheme val="minor"/>
      </rPr>
      <t xml:space="preserve"> организаторы:  Управление Президента Республики Татарстан по вопросам антикоррупционной политики Министерство образования и науки Республики Татарстан, Казанский инновационный университет имени В.Г. Тимирясова (ИЭУП), 18.11.2022, г. Казань,  </t>
    </r>
    <r>
      <rPr>
        <i/>
        <sz val="11"/>
        <rFont val="Calibri"/>
        <family val="2"/>
        <charset val="204"/>
        <scheme val="minor"/>
      </rPr>
      <t xml:space="preserve">член ОС: Панарин Андрей Александрович </t>
    </r>
    <r>
      <rPr>
        <sz val="11"/>
        <rFont val="Calibri"/>
        <family val="2"/>
        <charset val="204"/>
        <scheme val="minor"/>
      </rPr>
      <t xml:space="preserve">
136. </t>
    </r>
    <r>
      <rPr>
        <b/>
        <sz val="11"/>
        <rFont val="Calibri"/>
        <family val="2"/>
        <charset val="204"/>
        <scheme val="minor"/>
      </rPr>
      <t>III-я Всероссийская научно-практическая конференция с международным участием «Образование будущего»</t>
    </r>
    <r>
      <rPr>
        <sz val="11"/>
        <rFont val="Calibri"/>
        <family val="2"/>
        <charset val="204"/>
        <scheme val="minor"/>
      </rPr>
      <t xml:space="preserve">, организаторы:   ГБОУ ВО «Грозненский государственный нефтяной технический университет, им. академика М.Д. Миллионщикова», МОО «Академия информатизации образования», Чеченское отделение МОО «Академия информатизации образования», 25.11.2022, г. Грозный, </t>
    </r>
    <r>
      <rPr>
        <i/>
        <sz val="11"/>
        <rFont val="Calibri"/>
        <family val="2"/>
        <charset val="204"/>
        <scheme val="minor"/>
      </rPr>
      <t>член ОС: Панарин Андрей Александрович</t>
    </r>
    <r>
      <rPr>
        <sz val="11"/>
        <rFont val="Calibri"/>
        <family val="2"/>
        <charset val="204"/>
        <scheme val="minor"/>
      </rPr>
      <t xml:space="preserve"> 
137. </t>
    </r>
    <r>
      <rPr>
        <b/>
        <sz val="11"/>
        <rFont val="Calibri"/>
        <family val="2"/>
        <charset val="204"/>
        <scheme val="minor"/>
      </rPr>
      <t>IV Бетанкуровский международный форум «Инженерное образование – всемирное наследие. Готовы ли современные образование и наука обеспечить технологический суверенитет страны?»,</t>
    </r>
    <r>
      <rPr>
        <sz val="11"/>
        <rFont val="Calibri"/>
        <family val="2"/>
        <charset val="204"/>
        <scheme val="minor"/>
      </rPr>
      <t xml:space="preserve"> организатор:  Ассоциация технических университетов, 01.12.2022,  г. Москва, </t>
    </r>
    <r>
      <rPr>
        <i/>
        <sz val="11"/>
        <rFont val="Calibri"/>
        <family val="2"/>
        <charset val="204"/>
        <scheme val="minor"/>
      </rPr>
      <t xml:space="preserve">член ОС: Панарин Андрей Александрович 
</t>
    </r>
    <r>
      <rPr>
        <sz val="11"/>
        <rFont val="Calibri"/>
        <family val="2"/>
        <charset val="204"/>
        <scheme val="minor"/>
      </rPr>
      <t xml:space="preserve">138. </t>
    </r>
    <r>
      <rPr>
        <b/>
        <sz val="11"/>
        <rFont val="Calibri"/>
        <family val="2"/>
        <charset val="204"/>
        <scheme val="minor"/>
      </rPr>
      <t>Семинар «Туристский потенциал Московской области и Центральной России» музей «Новый Иерусалим»,</t>
    </r>
    <r>
      <rPr>
        <sz val="11"/>
        <rFont val="Calibri"/>
        <family val="2"/>
        <charset val="204"/>
        <scheme val="minor"/>
      </rPr>
      <t xml:space="preserve"> организаторы: Правительство Московской области, МГИМО и АНО «Центр развития туризма Московской области. 19.01.2022, г. Москва</t>
    </r>
    <r>
      <rPr>
        <i/>
        <sz val="11"/>
        <rFont val="Calibri"/>
        <family val="2"/>
        <charset val="204"/>
        <scheme val="minor"/>
      </rPr>
      <t xml:space="preserve">, член ОС Мальгин Артем Владимирович
</t>
    </r>
    <r>
      <rPr>
        <sz val="11"/>
        <rFont val="Calibri"/>
        <family val="2"/>
        <charset val="204"/>
        <scheme val="minor"/>
      </rPr>
      <t xml:space="preserve">139. </t>
    </r>
    <r>
      <rPr>
        <b/>
        <sz val="11"/>
        <rFont val="Calibri"/>
        <family val="2"/>
        <charset val="204"/>
        <scheme val="minor"/>
      </rPr>
      <t xml:space="preserve">Конференция «Цифровые международные отношения 2022» </t>
    </r>
    <r>
      <rPr>
        <sz val="11"/>
        <rFont val="Calibri"/>
        <family val="2"/>
        <charset val="204"/>
        <scheme val="minor"/>
      </rPr>
      <t xml:space="preserve">в партнерстве с Институтом системного программирования РАН, 14-15.04.2022, г. Москва, </t>
    </r>
    <r>
      <rPr>
        <i/>
        <sz val="11"/>
        <rFont val="Calibri"/>
        <family val="2"/>
        <charset val="204"/>
        <scheme val="minor"/>
      </rPr>
      <t xml:space="preserve">член ОС Мальгин Артем Владимирович
</t>
    </r>
  </si>
  <si>
    <t>нет</t>
  </si>
  <si>
    <t>https://obrnadzor.gov.ru/gosudarstvennye-uslugi-i-funkczii/7701537808-gosfunction/plany-i-otchety-gos-funkczii/</t>
  </si>
  <si>
    <t>да</t>
  </si>
  <si>
    <t xml:space="preserve">Федеральная служба по надзору в сфере образования и науки </t>
  </si>
  <si>
    <t>федеральная служба</t>
  </si>
  <si>
    <t>Анисимов Н.Ю.</t>
  </si>
  <si>
    <t>Ректор НИУ ВШЭ</t>
  </si>
  <si>
    <t>+7(495)5310022</t>
  </si>
  <si>
    <t>Рукавишников С.М.</t>
  </si>
  <si>
    <t>emetelkova@hse.ru</t>
  </si>
  <si>
    <t>priemnay_rsm@obrnadzor.gov.ru</t>
  </si>
  <si>
    <t>Воронова М.С.</t>
  </si>
  <si>
    <t>советник отдела аналитического обеспечения Управления правовой работы, государственной службы и кадров</t>
  </si>
  <si>
    <t>voronova@obrnadzor.gov.ru</t>
  </si>
  <si>
    <t>статс-секретарь - заместитель руководителя Рособрнадзора, 
секретарь Общественного совета</t>
  </si>
  <si>
    <t>при Федеральной службе по надзору в сфере образования и науки</t>
  </si>
  <si>
    <t>https://vk.com/obrnadzorru</t>
  </si>
  <si>
    <t>https://www.youtube.com/c/RosObrNadzorru</t>
  </si>
  <si>
    <t>https://rutube.ru/channel/25110944/</t>
  </si>
  <si>
    <t>https://ok.ru/rosobrnadzor</t>
  </si>
  <si>
    <t>https://t.me/rosobrnadzor_official</t>
  </si>
  <si>
    <t>https://obrnadzor.gov.ru/otkrytoe-pravitelstvo/community_board/novosti-obshchestvennogo-soveta/</t>
  </si>
  <si>
    <t xml:space="preserve">https://obrnadzor.gov.ru/otkrytoe-pravitelstvo/community_board/osdoc/
https://obrnadzor.gov.ru/wp-content/uploads/2022/04/forma-godovogo-otcheta-os-za-2021-god_-15.03.2022-itog.docx
</t>
  </si>
  <si>
    <t xml:space="preserve">https://obrnadzor.gov.ru/otkrytoe-pravitelstvo/plans_and_reports/
https://obrnadzor.gov.ru/doc_view/79865/
</t>
  </si>
  <si>
    <t xml:space="preserve">https://obrnadzor.gov.ru/otkrytoe-pravitelstvo/community_board/osdoc/
https://obrnadzor.gov.ru/wp-content/uploads/2023/03/plan-raboty-os-ron-na-2023-g..pdf
</t>
  </si>
  <si>
    <t>https://obrnadzor.gov.ru/otkrytoe-pravitelstvo/community_board/content/</t>
  </si>
  <si>
    <t>https://obrnadzor.gov.ru/otkrytoe-pravitelstvo/soveshhatelnye-organy/</t>
  </si>
  <si>
    <t>https://obrnadzor.gov.ru/otkrytoe-pravitelstvo/community_board/contacts/</t>
  </si>
  <si>
    <t xml:space="preserve">https://obrnadzor.gov.ru/navigator-gia/
https://obrnadzor.gov.ru/gosudarstvennye-uslugi-i-funkczii/gosudarstvennye-uslugi/liczenzirovanie-obrazovatelnoj-deyatelnosti/
https://obrnadzor.gov.ru/gosudarstvennye-uslugi-i-funkczii/7701537808-gosfunction/
</t>
  </si>
  <si>
    <t>Перечень вопросов, определенных Общественной палатой Российской Федерации в качестве приоритетных, в Рособрнадзор не поступал</t>
  </si>
  <si>
    <t>Письмом Рособрнадзора от 18.03.2022 № 05-43 в Общественную палату Российской Федерации направлен запрос о представлении вопросов в План деятельности Общественного совета, определенных в качестве приоритетных. Перечень приоритетных вопросов деятельности Общественного совета, рекомендованных Общественной палатой Российской Федерации, в Рособрнадзор не поступал.</t>
  </si>
  <si>
    <t xml:space="preserve">Информация о проведении заседаний Общественного совета, а также повестки, протоколы и справочно-аналитические материалы направлялись в Общественную палату Российской Федерации на адреса электронной почты V.v.grib@mail.ru, o.prosypkin@oprf.ru </t>
  </si>
  <si>
    <t>Отчет о результатах деятельности Общественного совета при Федеральной службе по надзору в сфере образования и науки за 2021 год направлен в Общественную палату Российской Федерации письмом Рособрнадзора от 15.03.2022 № 05-58-16/11-183</t>
  </si>
  <si>
    <t>План деятельности Общественного совета при Федеральной службе по надзору в сфере образования и науки на 2022 год, утвержденный 23.03.2022, направлен в Общественную палату Российской Федераци письмом Рособрнадзора от 18.04.2022 № 05-62, а также на электронный адрес o.prosypkin@oprf.ru</t>
  </si>
  <si>
    <t>1. Письмо Рособрнадзора от 02.02.2022 № 04-58-15/11-76 в Общественную палату Российской Федерации о направлении копии приказа Рособрнадзора от 31.01.2022 № 113 "О внесении изменения в Положение об Общественном совете при Федеральной службе по надзору в сфере образования и науки, утвержденное приказом Федеральной службы по надзору в сфере образования и науки от 12 октября 2018 г. № 1408" (об увеличении количественного состава Общественного совета при Рособрнадзоре до 26 человек);
2. Письмо Рособрнадзора от 15.03.2022 № 05-58-16/11-183 о направлении отчета о деятельности Общественного совета при Федеральной службе по надзору в сфере образования и науки за 2021 год;
3. Письмо Рособрнадзора от 18.03.2022 № 05-43 о необходимости включения в План деятельности Общественного совета на 2022 год вопросов, определенных Общественной палатой Российской Федерации в качестве приоритетных;
4. Письмо Рособрнадзора от 14.04.2022 № 05-61 о направлении доработанного по замечаниям Межкомиссионной рабочей группы Общественной палаты Российской Федерации по взаимодействию с общественными советами при федеральных органах исполнительной власти отчета о деятельности Общественного совета при Рособрнадзоре за 2021 год;
5. Письмо Рособрнадзора от 18.04.2022 № 05-62 о направлении в Общественную палату Российской Федерации Плана деятельности Общественного совета при Федеральной службе по надзору в сфере образования и науки на 2022 год;
6. Письмо Рособрнадзора от 06.09.2022 № 05-132 о провеедении I заседания Общественного совета при Федеральной службе по надзору в сфере образования и науки в новом составе.</t>
  </si>
  <si>
    <t xml:space="preserve">Письма Рособрнадзора от 16.08.2021 № 01-178/11-01 и от 17.11.2021 № 05-193 о начале процедуры конкурсного отбора  кандидатов в члены Общественного совета в связи с истечением срока полномочий Общественного совета предыдущего состава.
Письмо Общественной палаты Российской Федерации от 17.03.2022 № 7ОП-1/522 о продлении срока полномочий дейтсвующего состава Общественного совета при Рособрнадзоре до момента формирования нового состава Общественного совета.
</t>
  </si>
  <si>
    <t>09.02.2022 - участие директора ФГБУ "Федеральный институт оценки качества образования" Станченко С.В. в обсуждении основных итогов релаизации федерального проекта в 2021 году, перспектив реализации в 2022 году и решении основных задач для достижения заявленной цели федерального проекта "Патриотическое воспитание граждан Российской Федерации" национального проекта "Образование" (письмо Общественной палаты Российской Федерации от 28.01.2022 № 7ОПК-7/162)</t>
  </si>
  <si>
    <t>1. проект приказа Рособрнадзора "Об утверждении формы проверочного листа, используемого при осуществлении федерального государственного контроля (надзора) за соблюдением обязательных требований к проведению экзамена по русскому языку как иностранному, истории России и основам законодательства Российской Федерации и выдаче иностранным гражданам сертификата" (протокол заседания от 18.04.2022 № ОС-12/пр, https://obrnadzor.gov.ru/otkrytoe-pravitelstvo/community_board/solutions/);
2. проект приказа Рособрнадзора "Об утверждении форм проверочных листов, используемых органами исполнительной власти субъектов Российской Федерации, осуществляющими переданные Российской Федерацией полномочия, при осуществлении федерального государственного контроля (надзора) в сфере образования (протокол заседания от 23.06.2022 № ОС-13/пр, https://obrnadzor.gov.ru/otkrytoe-pravitelstvo/community_board/solutions/);
3. проект приказа Рособрнадзора "О внесении изменений в приказ Федеральной службы по надзору в сфере образования и науки от 29 ноября 2021 г. № 1533 "Об утверждении форм проверочных листов, используемых при осуществлении федерального государственного контроля (надзора) в сфере образования (протокол заседания от 10.12.2022 № ОС-3/пр, https://obrnadzor.gov.ru/otkrytoe-pravitelstvo/community_board/solutions/)</t>
  </si>
  <si>
    <t>-</t>
  </si>
  <si>
    <t>заседание Общественного совета от 10.12.2022 № ОС-3/пр 
(https://obrnadzor.gov.ru/doc_view/79767/)</t>
  </si>
  <si>
    <t>Участие в согласовании проекта Ведомственного плана Федеральной службы по надзору в сфере образования и науки по реализации Концепции открытости федеральных органов исполнительной власти на 2022 год (протокол заседания Общественного совета от 14.12.2021 № ОС-11/пр, https://obrnadzor.gov.ru/doc_view/protokol-ot-14-12-2021-zasedaniya-obshhestvennogo-soveta-pri-federalnoj-sluzhbe-po-nadzoru-v-sfere-obrazovaniya-i-nauki/)</t>
  </si>
  <si>
    <t>1.  Известия
16.12.2022 06:00
Мишина Валерия В шорохе бумаг https://iz.ru/1441455/valeriia-mishina/v-shorokhe-bumag-60-uchitelei-zhaluiutsia-na-peregruzhennost-otchetnostiu  
2.  Российская Федерация сегодня
18.05.2022 06:00
Щипков Александр Тайные смыслы цензуры https://poisknews.ru/news/oficialno-news/obnovlen-sostav-obshhestvennogo-soveta-pri-rosobrnadzore/
3.  Учительская газета
04.10.2022 06:00
 Обновленный состав Общественного совета при Рособрнадзоре возглавил ректор Высшей школы экономики Никита Анисимов. https://ug.ru/novym-predsedatelem-obshhestvennogo-soveta-pri-rosobrnadzore-stal-rektor-niu-vshe-nikita-anisimov/
4.  kp.ru 02.06.2022 01:03
Лукьянова Анна Дипломированные историк и филолог запутались в формулировках ЕГЭ: «Сложно понять, что от тебя хотят» https://www.kp.ru/daily/27286.3/4422319/ mk.ru
5. mk.ru 19.12.2022 16:02
Бричкалевич Ирина Большинство российских учителей страдают от излишней отчетности: «Стало еще хуже!» https://www.mk.ru/social/2022/12/19/bolshinstvo-rossiyskiy-uchiteley-stradayut-ot-izlishney-otchetnosti-stalo-eshhe-khuzhe.html</t>
  </si>
  <si>
    <r>
      <t xml:space="preserve">https://obrnadzor.gov.ru/otkrytoe-pravitelstvo/community_board/contacts/
</t>
    </r>
    <r>
      <rPr>
        <sz val="11"/>
        <color theme="10"/>
        <rFont val="Calibri"/>
        <family val="2"/>
        <charset val="204"/>
        <scheme val="minor"/>
      </rPr>
      <t xml:space="preserve">
В целях обеспечения открытости и доступности информации о деятельности Общественного совета на официальном сайте Рособрнадзора в рубрике «Как связаться» подраздела «Общественный совет» раздела «Открытая служба»  предусмотрена возможность записи на прием граждан к членам Общественного совета по вопросам, входящим в компетенцию Рособрнадзора, а также направления рекомендаций и предложений, касающихся взаимодействия общественности и Рособрнадзора по вопросам совершенствования контроля качества образования, надзора за исполнением законодательства Российской Федерации в области образования и науки, других аспектов деятельности Рособрнадзора. Ссылка на указанную рубрику: http://obrnadzor.gov.ru/otkrytoe-pravitelstvo/community_board/contacts/
</t>
    </r>
  </si>
  <si>
    <t>Российское профессорское собрание</t>
  </si>
  <si>
    <t>Соответствующие запросы и обращения не направлялись</t>
  </si>
  <si>
    <t>На запросы Общественной палаты, поступившие в Общественный совет, даны ответы в установленные законодательством сроки</t>
  </si>
  <si>
    <t xml:space="preserve">Отмечено содействие Общественного совета при проведении аккредитационного мониторинга образовательных организаций </t>
  </si>
  <si>
    <t xml:space="preserve">https://obrnadzor.gov.ru/doc_view/protokol-ot-23-06-2022-zasedaniya-obshhestvennogo-soveta-pri-federalnoj-sluzhbe-po-nadzoru-v-sfere-obrazovaniya-i-nauki/ ;
https://obrnadzor.gov.ru/doc_view/79767/ </t>
  </si>
  <si>
    <t>Анализ качества ответов Рособрнадзора на поступившие в 2022 году обращения раждан не проводился</t>
  </si>
  <si>
    <t>В реализованном плане деятельности Общественного совета на 2022 год отсутствуют позиции по плану законопроектной деятельности Правительства Российской Федерации</t>
  </si>
  <si>
    <t xml:space="preserve">Перечень протоколов, а также иная информация о работе комиссий (Адрес местонахождения комиссии, телефон, адрес электронной почты, протоколы заседаний комиссии, график заседаний комиссии, План работы комиссии, Состав комиссии) размещены на официалном сайте Рособрнадзора по адресу:
https://obrnadzor.gov.ru/otkrytoe-pravitelstvo/soveshhatelnye-organy/
</t>
  </si>
  <si>
    <t>Нарекания к деятельности Общественного совета со стороны граждан и организаций, а также негативная реакция значительного числа граждан и организаций на поддержанные Общественным советом нормативные правовые акты отсутствуют</t>
  </si>
  <si>
    <t>Члены Общественного совета осуществляют свою деятельность в соответствии с Кодексом этики члена общественного совета при Федеральной службе по надзору в сфере образования и науки. Нарушения общепринятых морально-этических норм членами общественного совета в отчетном периоде отсутствуют</t>
  </si>
  <si>
    <t xml:space="preserve">https://obrnadzor.gov.ru/otkrytoe-pravitelstvo/soveshhatelnye-organy/
</t>
  </si>
  <si>
    <t xml:space="preserve">Порядок подготовки и принятия нормативных правовых актов при осуществлении нормативного регулирования в установленной сфере деятельности включен в "Регламент Федеральной службы по надзору в сфере образования и науки", утвержденный приказом Рособрнадзора от 10.08.2022 № 859 (далее - Регламент). Регламент размещен в правовых системах "Гарант", "Консультант" и на сайте Рособрнадзора https://obrnadzor.gov.ru/wp-content/uploads/2022/12/prikaz-rosobrnadzora-ot-10.08.2022-%E2%84%96-859.pdf  </t>
  </si>
  <si>
    <t>В 2022 году по результатам протокольных решений Общественного совета поручений руководства Рособрнадзора не требовалось</t>
  </si>
  <si>
    <t xml:space="preserve">В 2022 году члены Общественного совета приняли участие в следующих мероприятиях, организованных Общественной палатой РФ:
1. Круглый стол «Программа сохранения языков России: разработка и реализация», организаторы: Институт языкознания РАН, Общественная палата Российской Федерации, 08.02.2022;
2. Заседание в Общественной палате РФ по обсуждению предложений о повышении эффективности работы Общественных советов при ФОИВ , организатор: ОП РФ, май 2022 г.;
3. Пятый профессорский форум «Наука и образование в условиях глобальных вызовов» ( члены Общественного совета, 22.11.2022-24.11.2022);
4. Научно-консультативный совет при Общественной палате РФ, организатор: Общественная палата РФ, 08.12.2022
</t>
  </si>
  <si>
    <t>« 10   »    апреля 2023 г.</t>
  </si>
  <si>
    <t xml:space="preserve">На совместном заседании общественных советов при Минобрнауки России, Рособрнадзоре и Минпросвещения России, состоявшегося в рамках проведения пятого профессорского форума на тему  «Наука и образование в условиях глобальных вызовов» рассмотрен вопрос «О ходе реализации мероприятий по снижению документарной нагрузки педагогических работников» (спикер: член Общественного совета Алтыникова Н.В.) </t>
  </si>
  <si>
    <t xml:space="preserve">Члены Общественного совета при Рособрнадзоре участвуют в работе координационных, совещательных и экспертных органов (советы, комиссии, группы), созданных при Рособрнадзоре. В частности, члены Общественного совета входят в составы следующих комиссий:
конкурсной комиссии Федеральной службы по надзору в сфере образования и науки (В.П. Селин);
аттестационной комиссии Федеральной службы по надзору в сфере образования и науки (В.П. Селин);
комиссии по соблюдению требований к служебному поведению федеральных государственных гражданских служащих Федеральной службы по надзору в сфере образования и науки, работников, замещающих отдельные должности на основании трудового договора в организациях, созданных для выполнения задач, поставленных перед Федеральной службой по надзору в сфере образования и науки, и урегулированию конфликта интересов (В.П. Селин);
Аккредитационной комиссии Федеральной службы по надзору в сфере образования и науки (Жильцов Н.А.).
Информация о составе комиссий расположена на официальном сайте Рособрнадзора по адресу: https://obrnadzor.gov.ru/otkrytoe-pravitelstvo/soveshhatelnye-organy/ 
</t>
  </si>
  <si>
    <t xml:space="preserve">В 2022 году проведено 5 заседаний Общественного совета при Федеральной службе по надзору в сфере образования и науки с учетом продления полномочий предыдущего состава и формирования нового состава Общественного совета (протоколы заседаний от 18.04.2022 № ОС-12/пр, от 23.06.2022 № ОС-13/пр, от 28.09.2022 № ОС-1/пр, от 23.11.2022, от 10.12.2022 
№ ОС-3/пр), письма Рособрнадзора от 16.08.2023 № 01-178/11-01)).
28.09.2022 в Общественной палате Российской Федерации состоялось первое заседание Общественного совета в новом составе, на котором избран Председатель Общественного совета и его заместители. 
23.11.2022 в рамках проведения V профессорского форума по теме: «Наука и образование в условиях глобальных вызовов» в Общественной палате Российской Федерации состоялось совместное заседание общественных советов при Минобрнауки России, Рособрнадзоре и Минпросвещения России
* Наличие в отчете позиций, по которым указан ответ «нет» в заполняемой форме, связано со сроком утверждения и, соответственно, начала работы нового состава Общественного совета при Рособрнадзоре созыва 2022-2025 гг. - приказ Рособрнадзора от 30.08.2022 № 931.
Письмом Общественной палаты Российской Федерации от 17.03.2022 № 7ОП-1/522 в связи с началом процедуры формирования нового состава Общественного совета при Федеральной службе по надзору в сфере образования и науки полномочия действующего состава продлены до момента формирования нового состава Общественного совета.
</t>
  </si>
  <si>
    <t>Обеспечение деятельности Общественного совета осуществляется Рособрнадзором в порядке, установленном Положением об общественной совете при Федеральной службе по надзору в сфере образования и науки, утвержденным приказом Рособрнадзора от 12.10.2018 № 1408 (с изменениями, утвержденными приказом Рособрнадзора от 20.10.2021 № 1389)</t>
  </si>
  <si>
    <t xml:space="preserve">Соответствующие запросы и обращения не направлялись. Вопросы, требующие обсуждения с Рособрнадзором, были включены в повестки заседаний Общественного совета и обсуждены с участием руководства Рособрнадзора.
На совместном заседании общественных советов при Минобрнауки России, Рособрнадзоре и Минпросвещения России, проводимого в рамках проведения пятого профессорского форума на тему  «Наука и образование в условиях глобальных вызовов» рассмотрен вопрос «О ходе реализации мероприятий по снижению документарной нагрузки педагогических работников» (спикер: член Общественного совета Алтыникова Н.В.) </t>
  </si>
  <si>
    <t>Протокол от 26.01.2022 № 1, протокол от 21.04.2022 № 2, протокол от 30.09.2022 № 3.
Согласно приказу Минтруда России от 07.10.2013 № 530н «О требованиях к размещению и наполнению подразделов, посвященных вопросам противодействия коррупции, официальных сайтов федеральных государственных органов, Центрального банка Российской Федерации, Пенсионного фонда Российской Федерации, Фонда социального страхования Российской Федерации, Федерального фонда обязательного медицинского страхования, государственных корпораций (компаний), иных организаций, созданных на основании федеральных законов, и требованиях к должностям, замещение которых влечет за собой размещение сведений о доходах, расходах, об имуществе и обязательствах имущественного характера» протоколы заседаний на сайте ведомства не размещаются</t>
  </si>
  <si>
    <t>План деятельности Федеральной службы по надзору в сфере образования и науки на 2022 год и Основные показатели деятельности Федеральной службы по надзору в сфере образования и науки на 2022 год;
План деятельности Федеральной службы по надзору в сфере образования и науки на 2019-2024 годы и отчет о его исполнении.
Указанные выше планы деятельности не были включены в План деятельности Общественного совета при Рособрнадзоре на 2022 год.
 На основании пункта 1 постановления Правительства Российской Федерации от 18.03.2022 № 399 "О приостановлении действия отдельных положений некоторых актов Правительства Российской Федерации" рассмотрение указанных планов не предусмотрено.</t>
  </si>
  <si>
    <t>https://obrnadzor.gov.ru/otkrytoe-pravitelstvo/community_board/</t>
  </si>
  <si>
    <t xml:space="preserve">Рособрнадзоре </t>
  </si>
</sst>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1"/>
      <color theme="1"/>
      <name val="Calibri"/>
      <family val="2"/>
      <charset val="204"/>
      <scheme val="minor"/>
    </font>
    <font>
      <sz val="10"/>
      <color theme="1"/>
      <name val="Times New Roman"/>
      <family val="1"/>
      <charset val="204"/>
    </font>
    <font>
      <b/>
      <sz val="10"/>
      <color rgb="FF808080"/>
      <name val="Arial"/>
      <family val="2"/>
      <charset val="204"/>
    </font>
    <font>
      <sz val="10"/>
      <color rgb="FF808080"/>
      <name val="Arial"/>
      <family val="2"/>
      <charset val="204"/>
    </font>
    <font>
      <b/>
      <sz val="7"/>
      <color rgb="FF808080"/>
      <name val="Times New Roman"/>
      <family val="1"/>
      <charset val="204"/>
    </font>
    <font>
      <sz val="10"/>
      <color rgb="FF808080"/>
      <name val="Symbol"/>
      <family val="1"/>
      <charset val="2"/>
    </font>
    <font>
      <sz val="7"/>
      <color rgb="FF808080"/>
      <name val="Times New Roman"/>
      <family val="1"/>
      <charset val="204"/>
    </font>
    <font>
      <sz val="11"/>
      <color rgb="FF808080"/>
      <name val="Arial"/>
      <family val="2"/>
      <charset val="204"/>
    </font>
    <font>
      <b/>
      <sz val="12"/>
      <color rgb="FF808080"/>
      <name val="Arial"/>
      <family val="2"/>
      <charset val="204"/>
    </font>
    <font>
      <sz val="11"/>
      <color rgb="FFFF0000"/>
      <name val="Arial"/>
      <family val="2"/>
      <charset val="204"/>
    </font>
    <font>
      <sz val="7"/>
      <color rgb="FFFF0000"/>
      <name val="Times New Roman"/>
      <family val="1"/>
      <charset val="204"/>
    </font>
    <font>
      <sz val="10"/>
      <color rgb="FFFF0000"/>
      <name val="Arial"/>
      <family val="2"/>
      <charset val="204"/>
    </font>
    <font>
      <sz val="10"/>
      <color rgb="FFFF0000"/>
      <name val="Symbol"/>
      <family val="1"/>
      <charset val="2"/>
    </font>
    <font>
      <b/>
      <sz val="12"/>
      <color rgb="FFFF0000"/>
      <name val="Arial"/>
      <family val="2"/>
      <charset val="204"/>
    </font>
    <font>
      <b/>
      <sz val="7"/>
      <color rgb="FFFF0000"/>
      <name val="Times New Roman"/>
      <family val="1"/>
      <charset val="204"/>
    </font>
    <font>
      <b/>
      <sz val="10"/>
      <color rgb="FFFF0000"/>
      <name val="Arial"/>
      <family val="2"/>
      <charset val="204"/>
    </font>
    <font>
      <i/>
      <sz val="10"/>
      <color rgb="FF808080"/>
      <name val="Arial"/>
      <family val="2"/>
      <charset val="204"/>
    </font>
    <font>
      <sz val="1"/>
      <color rgb="FF000000"/>
      <name val="Arial"/>
      <family val="2"/>
      <charset val="204"/>
    </font>
    <font>
      <b/>
      <sz val="14"/>
      <color theme="1"/>
      <name val="Times New Roman"/>
      <family val="1"/>
      <charset val="204"/>
    </font>
    <font>
      <sz val="14"/>
      <color theme="1"/>
      <name val="Times New Roman"/>
      <family val="1"/>
      <charset val="204"/>
    </font>
    <font>
      <sz val="7"/>
      <color theme="1"/>
      <name val="Times New Roman"/>
      <family val="1"/>
      <charset val="204"/>
    </font>
    <font>
      <i/>
      <sz val="12"/>
      <color theme="1"/>
      <name val="Times New Roman"/>
      <family val="1"/>
      <charset val="204"/>
    </font>
    <font>
      <i/>
      <sz val="14"/>
      <color theme="1"/>
      <name val="Times New Roman"/>
      <family val="1"/>
      <charset val="204"/>
    </font>
    <font>
      <i/>
      <sz val="11"/>
      <color theme="1"/>
      <name val="Calibri"/>
      <family val="2"/>
      <charset val="204"/>
      <scheme val="minor"/>
    </font>
    <font>
      <i/>
      <sz val="16"/>
      <color theme="1"/>
      <name val="Times New Roman"/>
      <family val="1"/>
      <charset val="204"/>
    </font>
    <font>
      <sz val="10"/>
      <color theme="1"/>
      <name val="Calibri"/>
      <family val="2"/>
      <charset val="204"/>
      <scheme val="minor"/>
    </font>
    <font>
      <b/>
      <sz val="14"/>
      <color theme="1"/>
      <name val="Calibri"/>
      <family val="2"/>
      <charset val="204"/>
      <scheme val="minor"/>
    </font>
    <font>
      <sz val="11"/>
      <name val="Calibri"/>
      <family val="2"/>
      <charset val="204"/>
      <scheme val="minor"/>
    </font>
    <font>
      <b/>
      <sz val="11"/>
      <name val="Calibri"/>
      <family val="2"/>
      <charset val="204"/>
      <scheme val="minor"/>
    </font>
    <font>
      <b/>
      <sz val="11"/>
      <color theme="1"/>
      <name val="Calibri"/>
      <family val="2"/>
      <charset val="204"/>
      <scheme val="minor"/>
    </font>
    <font>
      <sz val="11"/>
      <color theme="0"/>
      <name val="Calibri"/>
      <family val="2"/>
      <charset val="204"/>
      <scheme val="minor"/>
    </font>
    <font>
      <i/>
      <sz val="11"/>
      <color rgb="FFFF0000"/>
      <name val="Calibri"/>
      <family val="2"/>
      <charset val="204"/>
      <scheme val="minor"/>
    </font>
    <font>
      <sz val="16"/>
      <color theme="1"/>
      <name val="Calibri"/>
      <family val="2"/>
      <charset val="204"/>
      <scheme val="minor"/>
    </font>
    <font>
      <b/>
      <sz val="16"/>
      <color theme="1"/>
      <name val="Calibri"/>
      <family val="2"/>
      <charset val="204"/>
      <scheme val="minor"/>
    </font>
    <font>
      <b/>
      <sz val="18"/>
      <color theme="1"/>
      <name val="Calibri"/>
      <family val="2"/>
      <charset val="204"/>
      <scheme val="minor"/>
    </font>
    <font>
      <b/>
      <sz val="24"/>
      <color theme="1"/>
      <name val="Calibri"/>
      <family val="2"/>
      <charset val="204"/>
      <scheme val="minor"/>
    </font>
    <font>
      <sz val="12"/>
      <color theme="1"/>
      <name val="Calibri"/>
      <family val="2"/>
      <charset val="204"/>
      <scheme val="minor"/>
    </font>
    <font>
      <sz val="14"/>
      <color theme="1"/>
      <name val="Calibri"/>
      <family val="2"/>
      <charset val="204"/>
      <scheme val="minor"/>
    </font>
    <font>
      <b/>
      <sz val="14"/>
      <name val="Calibri"/>
      <family val="2"/>
      <charset val="204"/>
      <scheme val="minor"/>
    </font>
    <font>
      <i/>
      <sz val="11"/>
      <name val="Calibri"/>
      <family val="2"/>
      <charset val="204"/>
      <scheme val="minor"/>
    </font>
    <font>
      <b/>
      <sz val="12"/>
      <color theme="1"/>
      <name val="Calibri"/>
      <family val="2"/>
      <charset val="204"/>
      <scheme val="minor"/>
    </font>
    <font>
      <b/>
      <sz val="20"/>
      <color theme="1"/>
      <name val="Calibri"/>
      <family val="2"/>
      <charset val="204"/>
      <scheme val="minor"/>
    </font>
    <font>
      <b/>
      <u/>
      <sz val="16"/>
      <color theme="1"/>
      <name val="Calibri"/>
      <family val="2"/>
      <charset val="204"/>
      <scheme val="minor"/>
    </font>
    <font>
      <b/>
      <sz val="72"/>
      <color theme="1"/>
      <name val="Wingdings"/>
      <charset val="2"/>
    </font>
    <font>
      <b/>
      <sz val="26"/>
      <color theme="1"/>
      <name val="Calibri"/>
      <family val="2"/>
      <charset val="204"/>
      <scheme val="minor"/>
    </font>
    <font>
      <sz val="14"/>
      <color theme="1"/>
      <name val="Calibri"/>
      <family val="2"/>
      <charset val="204"/>
    </font>
    <font>
      <u/>
      <sz val="11"/>
      <color theme="10"/>
      <name val="Calibri"/>
      <family val="2"/>
      <charset val="204"/>
      <scheme val="minor"/>
    </font>
    <font>
      <sz val="14"/>
      <color theme="1"/>
      <name val="Wingdings"/>
      <charset val="2"/>
    </font>
    <font>
      <sz val="11"/>
      <color theme="10"/>
      <name val="Calibri"/>
      <family val="2"/>
      <charset val="204"/>
      <scheme val="minor"/>
    </font>
  </fonts>
  <fills count="15">
    <fill>
      <patternFill patternType="none"/>
    </fill>
    <fill>
      <patternFill patternType="gray125"/>
    </fill>
    <fill>
      <patternFill patternType="solid">
        <fgColor rgb="FF9A2621"/>
        <bgColor indexed="64"/>
      </patternFill>
    </fill>
    <fill>
      <patternFill patternType="solid">
        <fgColor rgb="FFFDE9D9"/>
        <bgColor indexed="64"/>
      </patternFill>
    </fill>
    <fill>
      <patternFill patternType="solid">
        <fgColor rgb="FFFCE8BE"/>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lightUp">
        <fgColor theme="0" tint="-0.34998626667073579"/>
        <bgColor theme="0" tint="-0.14993743705557422"/>
      </patternFill>
    </fill>
    <fill>
      <patternFill patternType="lightUp">
        <fgColor theme="0" tint="-0.34998626667073579"/>
        <bgColor theme="0" tint="-0.14999847407452621"/>
      </patternFill>
    </fill>
    <fill>
      <patternFill patternType="solid">
        <fgColor theme="9" tint="0.79998168889431442"/>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0" fontId="46" fillId="0" borderId="0" applyNumberFormat="0" applyFill="0" applyBorder="0" applyAlignment="0" applyProtection="0"/>
  </cellStyleXfs>
  <cellXfs count="227">
    <xf numFmtId="0" fontId="0" fillId="0" borderId="0" xfId="0"/>
    <xf numFmtId="0" fontId="2" fillId="2" borderId="3" xfId="0" applyFont="1" applyFill="1" applyBorder="1" applyAlignment="1">
      <alignment horizontal="left" vertical="top"/>
    </xf>
    <xf numFmtId="0" fontId="0" fillId="0" borderId="0" xfId="0" applyAlignment="1">
      <alignment horizontal="left" vertical="top"/>
    </xf>
    <xf numFmtId="0" fontId="2" fillId="2" borderId="4" xfId="0" applyFont="1" applyFill="1" applyBorder="1" applyAlignment="1">
      <alignment horizontal="left" vertical="top"/>
    </xf>
    <xf numFmtId="0" fontId="3" fillId="3" borderId="2" xfId="0" applyFont="1" applyFill="1" applyBorder="1" applyAlignment="1">
      <alignment horizontal="left" vertical="top"/>
    </xf>
    <xf numFmtId="0" fontId="2" fillId="3" borderId="4" xfId="0" applyFont="1" applyFill="1" applyBorder="1" applyAlignment="1">
      <alignment horizontal="left" vertical="top"/>
    </xf>
    <xf numFmtId="0" fontId="1" fillId="3" borderId="4" xfId="0" applyFont="1" applyFill="1" applyBorder="1" applyAlignment="1">
      <alignment horizontal="left" vertical="top"/>
    </xf>
    <xf numFmtId="0" fontId="3" fillId="3" borderId="4" xfId="0" applyFont="1" applyFill="1" applyBorder="1" applyAlignment="1">
      <alignment horizontal="left" vertical="top"/>
    </xf>
    <xf numFmtId="0" fontId="5" fillId="3" borderId="4" xfId="0" applyFont="1" applyFill="1" applyBorder="1" applyAlignment="1">
      <alignment horizontal="left" vertical="top" wrapText="1" indent="2"/>
    </xf>
    <xf numFmtId="0" fontId="5" fillId="3" borderId="4" xfId="0" applyFont="1" applyFill="1" applyBorder="1" applyAlignment="1">
      <alignment horizontal="left" vertical="top" wrapText="1"/>
    </xf>
    <xf numFmtId="0" fontId="1" fillId="4" borderId="2" xfId="0" applyFont="1" applyFill="1" applyBorder="1" applyAlignment="1">
      <alignment horizontal="left" vertical="top"/>
    </xf>
    <xf numFmtId="0" fontId="2" fillId="4" borderId="4" xfId="0" applyFont="1" applyFill="1" applyBorder="1" applyAlignment="1">
      <alignment horizontal="left" vertical="top"/>
    </xf>
    <xf numFmtId="0" fontId="1" fillId="4" borderId="4" xfId="0" applyFont="1" applyFill="1" applyBorder="1" applyAlignment="1">
      <alignment horizontal="left" vertical="top"/>
    </xf>
    <xf numFmtId="0" fontId="5" fillId="4" borderId="4" xfId="0" applyFont="1" applyFill="1" applyBorder="1" applyAlignment="1">
      <alignment horizontal="left" vertical="top" wrapText="1" indent="2"/>
    </xf>
    <xf numFmtId="0" fontId="5" fillId="4" borderId="4" xfId="0" applyFont="1" applyFill="1" applyBorder="1" applyAlignment="1">
      <alignment horizontal="left" vertical="top" wrapText="1"/>
    </xf>
    <xf numFmtId="0" fontId="1" fillId="0" borderId="2" xfId="0" applyFont="1" applyBorder="1" applyAlignment="1">
      <alignment horizontal="left" vertical="top"/>
    </xf>
    <xf numFmtId="0" fontId="3" fillId="0" borderId="4" xfId="0" applyFont="1" applyBorder="1" applyAlignment="1">
      <alignment horizontal="left" vertical="top" wrapText="1"/>
    </xf>
    <xf numFmtId="0" fontId="1" fillId="0" borderId="4" xfId="0" applyFont="1" applyBorder="1" applyAlignment="1">
      <alignment horizontal="left" vertical="top"/>
    </xf>
    <xf numFmtId="0" fontId="3" fillId="0" borderId="4" xfId="0" applyFont="1" applyBorder="1" applyAlignment="1">
      <alignment horizontal="left" vertical="top"/>
    </xf>
    <xf numFmtId="0" fontId="5" fillId="0" borderId="4" xfId="0" applyFont="1" applyBorder="1" applyAlignment="1">
      <alignment horizontal="left" vertical="top" wrapText="1" indent="2"/>
    </xf>
    <xf numFmtId="0" fontId="5" fillId="0" borderId="4" xfId="0" applyFont="1" applyBorder="1" applyAlignment="1">
      <alignment horizontal="left" vertical="top" wrapText="1"/>
    </xf>
    <xf numFmtId="0" fontId="3" fillId="0" borderId="1" xfId="0" applyFont="1" applyBorder="1" applyAlignment="1">
      <alignment horizontal="left" vertical="top"/>
    </xf>
    <xf numFmtId="0" fontId="5" fillId="0" borderId="5" xfId="0" applyFont="1" applyBorder="1" applyAlignment="1">
      <alignment horizontal="left" vertical="top" wrapText="1" indent="2"/>
    </xf>
    <xf numFmtId="0" fontId="3" fillId="0" borderId="2" xfId="0" applyFont="1" applyBorder="1" applyAlignment="1">
      <alignment horizontal="left" vertical="top"/>
    </xf>
    <xf numFmtId="0" fontId="7" fillId="0" borderId="2" xfId="0" applyFont="1" applyBorder="1" applyAlignment="1">
      <alignment horizontal="left" vertical="top"/>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8" fillId="4" borderId="2" xfId="0" applyFont="1" applyFill="1" applyBorder="1" applyAlignment="1">
      <alignment horizontal="left" vertical="top"/>
    </xf>
    <xf numFmtId="0" fontId="2" fillId="4" borderId="4" xfId="0" applyFont="1" applyFill="1" applyBorder="1" applyAlignment="1">
      <alignment horizontal="left" vertical="top" wrapText="1"/>
    </xf>
    <xf numFmtId="0" fontId="11" fillId="0" borderId="1" xfId="0" applyFont="1" applyBorder="1" applyAlignment="1">
      <alignment horizontal="left" vertical="top"/>
    </xf>
    <xf numFmtId="0" fontId="12" fillId="0" borderId="5" xfId="0" applyFont="1" applyBorder="1" applyAlignment="1">
      <alignment horizontal="left" vertical="top" wrapText="1" indent="2"/>
    </xf>
    <xf numFmtId="0" fontId="11" fillId="0" borderId="2" xfId="0" applyFont="1" applyBorder="1" applyAlignment="1">
      <alignment horizontal="left" vertical="top"/>
    </xf>
    <xf numFmtId="0" fontId="12" fillId="0" borderId="4" xfId="0" applyFont="1" applyBorder="1" applyAlignment="1">
      <alignment horizontal="left" vertical="top" wrapText="1" indent="2"/>
    </xf>
    <xf numFmtId="0" fontId="9" fillId="0" borderId="2" xfId="0" applyFont="1" applyBorder="1" applyAlignment="1">
      <alignment horizontal="left" vertical="top"/>
    </xf>
    <xf numFmtId="0" fontId="11" fillId="0" borderId="4" xfId="0" applyFont="1" applyBorder="1" applyAlignment="1">
      <alignment horizontal="left" vertical="top"/>
    </xf>
    <xf numFmtId="0" fontId="12" fillId="0" borderId="4" xfId="0" applyFont="1" applyBorder="1" applyAlignment="1">
      <alignment horizontal="left" vertical="top" wrapText="1"/>
    </xf>
    <xf numFmtId="0" fontId="13" fillId="4" borderId="2" xfId="0" applyFont="1" applyFill="1" applyBorder="1" applyAlignment="1">
      <alignment horizontal="left" vertical="top"/>
    </xf>
    <xf numFmtId="0" fontId="15" fillId="4" borderId="4" xfId="0" applyFont="1" applyFill="1" applyBorder="1" applyAlignment="1">
      <alignment horizontal="left" vertical="top"/>
    </xf>
    <xf numFmtId="0" fontId="12" fillId="4" borderId="4" xfId="0" applyFont="1" applyFill="1" applyBorder="1" applyAlignment="1">
      <alignment horizontal="left" vertical="top" wrapText="1" indent="2"/>
    </xf>
    <xf numFmtId="0" fontId="12" fillId="4" borderId="4"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6" fillId="0" borderId="4" xfId="0" applyFont="1" applyBorder="1" applyAlignment="1">
      <alignment horizontal="left" vertical="top" wrapText="1"/>
    </xf>
    <xf numFmtId="0" fontId="17" fillId="0" borderId="0" xfId="0" applyFont="1" applyAlignment="1">
      <alignment horizontal="left" vertical="top"/>
    </xf>
    <xf numFmtId="0" fontId="0" fillId="0" borderId="0" xfId="0" applyAlignment="1">
      <alignment horizontal="left" vertical="top" wrapText="1"/>
    </xf>
    <xf numFmtId="0" fontId="7" fillId="0" borderId="1" xfId="0" applyFont="1" applyBorder="1" applyAlignment="1">
      <alignment horizontal="left" vertical="top"/>
    </xf>
    <xf numFmtId="0" fontId="9" fillId="0" borderId="1" xfId="0" applyFont="1" applyBorder="1" applyAlignment="1">
      <alignment horizontal="left" vertical="top"/>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1" fillId="0" borderId="1" xfId="0" applyFont="1" applyBorder="1" applyAlignment="1">
      <alignment vertical="top"/>
    </xf>
    <xf numFmtId="0" fontId="3" fillId="0" borderId="1" xfId="0" applyFont="1" applyBorder="1" applyAlignment="1">
      <alignment vertical="top"/>
    </xf>
    <xf numFmtId="0" fontId="5" fillId="0" borderId="1" xfId="0" applyFont="1" applyBorder="1" applyAlignment="1">
      <alignment vertical="top" wrapText="1"/>
    </xf>
    <xf numFmtId="0" fontId="1" fillId="0" borderId="2" xfId="0" applyFont="1" applyBorder="1" applyAlignment="1">
      <alignment vertical="top"/>
    </xf>
    <xf numFmtId="0" fontId="3" fillId="0" borderId="2" xfId="0" applyFont="1" applyBorder="1" applyAlignment="1">
      <alignment vertical="top"/>
    </xf>
    <xf numFmtId="0" fontId="5" fillId="0" borderId="2" xfId="0" applyFont="1" applyBorder="1" applyAlignment="1">
      <alignment vertical="top" wrapText="1"/>
    </xf>
    <xf numFmtId="0" fontId="11" fillId="0" borderId="1" xfId="0" applyFont="1" applyBorder="1" applyAlignment="1">
      <alignment vertical="top"/>
    </xf>
    <xf numFmtId="0" fontId="12" fillId="0" borderId="1" xfId="0" applyFont="1" applyBorder="1" applyAlignment="1">
      <alignment vertical="top" wrapText="1"/>
    </xf>
    <xf numFmtId="0" fontId="11" fillId="0" borderId="2" xfId="0" applyFont="1" applyBorder="1" applyAlignment="1">
      <alignment vertical="top"/>
    </xf>
    <xf numFmtId="0" fontId="12" fillId="0" borderId="2" xfId="0" applyFont="1" applyBorder="1" applyAlignment="1">
      <alignment vertical="top" wrapText="1"/>
    </xf>
    <xf numFmtId="0" fontId="18" fillId="0" borderId="7" xfId="0" applyFont="1" applyBorder="1" applyAlignment="1">
      <alignment horizontal="center" vertical="center" wrapText="1"/>
    </xf>
    <xf numFmtId="0" fontId="19" fillId="0" borderId="5" xfId="0" applyFont="1" applyBorder="1" applyAlignment="1">
      <alignment vertical="center" wrapText="1"/>
    </xf>
    <xf numFmtId="0" fontId="21" fillId="0" borderId="4" xfId="0" applyFont="1" applyBorder="1" applyAlignment="1">
      <alignment vertical="center" wrapText="1"/>
    </xf>
    <xf numFmtId="0" fontId="19" fillId="0" borderId="4" xfId="0" applyFont="1" applyBorder="1" applyAlignment="1">
      <alignment vertical="center" wrapText="1"/>
    </xf>
    <xf numFmtId="0" fontId="18" fillId="0" borderId="6"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8" xfId="0" applyFont="1" applyBorder="1" applyAlignment="1">
      <alignment horizontal="left" vertical="center" wrapText="1"/>
    </xf>
    <xf numFmtId="0" fontId="0" fillId="0" borderId="0" xfId="0" applyAlignment="1">
      <alignment horizontal="left"/>
    </xf>
    <xf numFmtId="0" fontId="5" fillId="0" borderId="5" xfId="0" applyFont="1" applyBorder="1" applyAlignment="1">
      <alignment horizontal="left" vertical="top" wrapText="1"/>
    </xf>
    <xf numFmtId="0" fontId="12" fillId="0" borderId="5" xfId="0" applyFont="1" applyBorder="1" applyAlignment="1">
      <alignment horizontal="left" vertical="top" wrapText="1"/>
    </xf>
    <xf numFmtId="0" fontId="0" fillId="7" borderId="0" xfId="0" applyFill="1" applyAlignment="1">
      <alignment horizontal="left" vertical="top"/>
    </xf>
    <xf numFmtId="0" fontId="0" fillId="6" borderId="0" xfId="0" applyFill="1" applyAlignment="1">
      <alignment horizontal="left" vertical="top"/>
    </xf>
    <xf numFmtId="0" fontId="0" fillId="0" borderId="0" xfId="0" applyAlignment="1">
      <alignment vertical="center"/>
    </xf>
    <xf numFmtId="0" fontId="30" fillId="0" borderId="0" xfId="0" applyFont="1" applyAlignment="1">
      <alignment vertical="center"/>
    </xf>
    <xf numFmtId="0" fontId="23" fillId="0" borderId="0" xfId="0" applyFont="1" applyAlignment="1">
      <alignment horizontal="left"/>
    </xf>
    <xf numFmtId="0" fontId="23" fillId="0" borderId="0" xfId="0" applyFont="1" applyAlignment="1">
      <alignment horizontal="left" vertical="center"/>
    </xf>
    <xf numFmtId="0" fontId="26" fillId="8" borderId="9" xfId="0" applyFont="1" applyFill="1" applyBorder="1" applyAlignment="1">
      <alignment horizontal="center" vertical="center" wrapText="1"/>
    </xf>
    <xf numFmtId="0" fontId="31" fillId="0" borderId="0" xfId="0" applyFont="1" applyAlignment="1">
      <alignment horizontal="left" vertical="center"/>
    </xf>
    <xf numFmtId="0" fontId="0" fillId="0" borderId="9" xfId="0" applyBorder="1" applyAlignment="1">
      <alignment horizontal="center" vertical="center"/>
    </xf>
    <xf numFmtId="0" fontId="33" fillId="0" borderId="0" xfId="0" applyFont="1" applyAlignment="1">
      <alignment horizontal="right" vertical="center"/>
    </xf>
    <xf numFmtId="0" fontId="34" fillId="0" borderId="9" xfId="0" applyFont="1" applyBorder="1" applyAlignment="1">
      <alignment horizontal="center" vertical="center"/>
    </xf>
    <xf numFmtId="0" fontId="34" fillId="0" borderId="0" xfId="0" applyFont="1" applyAlignment="1">
      <alignment horizontal="left" vertical="center"/>
    </xf>
    <xf numFmtId="0" fontId="27" fillId="0" borderId="9" xfId="0" applyFont="1" applyBorder="1" applyAlignment="1" applyProtection="1">
      <alignment horizontal="left" vertical="top" wrapText="1"/>
      <protection locked="0"/>
    </xf>
    <xf numFmtId="0" fontId="27" fillId="0" borderId="15" xfId="0" applyFont="1" applyBorder="1" applyAlignment="1" applyProtection="1">
      <alignment horizontal="left" vertical="top" wrapText="1"/>
      <protection locked="0"/>
    </xf>
    <xf numFmtId="0" fontId="27" fillId="0" borderId="26" xfId="0" applyFont="1" applyBorder="1" applyAlignment="1" applyProtection="1">
      <alignment horizontal="left" vertical="top" wrapText="1"/>
      <protection locked="0"/>
    </xf>
    <xf numFmtId="0" fontId="40" fillId="0" borderId="0" xfId="0" applyFont="1" applyAlignment="1">
      <alignment vertical="center"/>
    </xf>
    <xf numFmtId="0" fontId="42" fillId="0" borderId="0" xfId="0" applyFont="1"/>
    <xf numFmtId="0" fontId="0" fillId="0" borderId="10"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43" fillId="0" borderId="7" xfId="0" applyFont="1" applyBorder="1" applyAlignment="1">
      <alignment horizontal="left" vertical="center" wrapText="1"/>
    </xf>
    <xf numFmtId="0" fontId="0" fillId="0" borderId="25" xfId="0" applyBorder="1" applyAlignment="1">
      <alignment vertical="center"/>
    </xf>
    <xf numFmtId="0" fontId="29" fillId="0" borderId="28" xfId="0" applyFont="1" applyBorder="1" applyAlignment="1">
      <alignment vertical="center"/>
    </xf>
    <xf numFmtId="0" fontId="29" fillId="0" borderId="29" xfId="0" applyFont="1" applyBorder="1" applyAlignment="1">
      <alignment vertical="center"/>
    </xf>
    <xf numFmtId="0" fontId="29" fillId="0" borderId="30" xfId="0" applyFont="1" applyBorder="1" applyAlignment="1">
      <alignment vertical="center"/>
    </xf>
    <xf numFmtId="0" fontId="27" fillId="5" borderId="11"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wrapText="1"/>
      <protection locked="0"/>
    </xf>
    <xf numFmtId="0" fontId="27" fillId="5" borderId="26" xfId="0" applyFont="1" applyFill="1" applyBorder="1" applyAlignment="1" applyProtection="1">
      <alignment horizontal="left" vertical="center" wrapText="1"/>
      <protection locked="0"/>
    </xf>
    <xf numFmtId="0" fontId="27" fillId="5" borderId="27" xfId="0" applyFont="1" applyFill="1" applyBorder="1" applyAlignment="1" applyProtection="1">
      <alignment horizontal="left" vertical="center" wrapText="1"/>
      <protection locked="0"/>
    </xf>
    <xf numFmtId="0" fontId="0" fillId="0" borderId="0" xfId="0" quotePrefix="1" applyAlignment="1">
      <alignment vertical="center"/>
    </xf>
    <xf numFmtId="0" fontId="25" fillId="0" borderId="0" xfId="0" applyFont="1" applyAlignment="1">
      <alignment vertical="center"/>
    </xf>
    <xf numFmtId="0" fontId="33" fillId="0" borderId="0" xfId="0" applyFont="1" applyAlignment="1">
      <alignment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horizontal="center" vertical="center"/>
    </xf>
    <xf numFmtId="0" fontId="25" fillId="0" borderId="0" xfId="0" applyFont="1" applyAlignment="1">
      <alignment horizontal="left" vertical="top"/>
    </xf>
    <xf numFmtId="0" fontId="27" fillId="6" borderId="0" xfId="0" applyFont="1" applyFill="1" applyAlignment="1">
      <alignment horizontal="left" vertical="top"/>
    </xf>
    <xf numFmtId="0" fontId="38" fillId="11" borderId="28" xfId="0" applyFont="1" applyFill="1" applyBorder="1" applyAlignment="1">
      <alignment horizontal="left" vertical="top" wrapText="1"/>
    </xf>
    <xf numFmtId="0" fontId="38" fillId="11" borderId="29" xfId="0" applyFont="1" applyFill="1" applyBorder="1" applyAlignment="1">
      <alignment horizontal="left" vertical="top" wrapText="1"/>
    </xf>
    <xf numFmtId="0" fontId="38" fillId="11" borderId="30" xfId="0" applyFont="1" applyFill="1" applyBorder="1" applyAlignment="1">
      <alignment horizontal="left" vertical="top" wrapText="1"/>
    </xf>
    <xf numFmtId="0" fontId="25" fillId="0" borderId="0" xfId="0" applyFont="1" applyAlignment="1">
      <alignment horizontal="center"/>
    </xf>
    <xf numFmtId="0" fontId="25" fillId="0" borderId="0" xfId="0" applyFont="1"/>
    <xf numFmtId="0" fontId="28" fillId="10" borderId="25" xfId="0" applyFont="1" applyFill="1" applyBorder="1" applyAlignment="1">
      <alignment horizontal="left" vertical="top" wrapText="1" indent="2"/>
    </xf>
    <xf numFmtId="0" fontId="28" fillId="10" borderId="26" xfId="0" applyFont="1" applyFill="1" applyBorder="1" applyAlignment="1">
      <alignment horizontal="left" vertical="top" wrapText="1"/>
    </xf>
    <xf numFmtId="0" fontId="39" fillId="10" borderId="27" xfId="0" applyFont="1" applyFill="1" applyBorder="1" applyAlignment="1">
      <alignment horizontal="left" vertical="top" wrapText="1"/>
    </xf>
    <xf numFmtId="0" fontId="28" fillId="10" borderId="12" xfId="0" applyFont="1" applyFill="1" applyBorder="1" applyAlignment="1">
      <alignment horizontal="left" vertical="top" wrapText="1" indent="2"/>
    </xf>
    <xf numFmtId="0" fontId="28" fillId="10" borderId="9" xfId="0" applyFont="1" applyFill="1" applyBorder="1" applyAlignment="1">
      <alignment horizontal="left" vertical="top" wrapText="1"/>
    </xf>
    <xf numFmtId="0" fontId="27" fillId="10" borderId="13" xfId="0" applyFont="1" applyFill="1" applyBorder="1" applyAlignment="1">
      <alignment horizontal="left" vertical="top" wrapText="1"/>
    </xf>
    <xf numFmtId="0" fontId="27" fillId="12" borderId="9" xfId="0" applyFont="1" applyFill="1" applyBorder="1" applyAlignment="1">
      <alignment horizontal="left" vertical="top" wrapText="1"/>
    </xf>
    <xf numFmtId="0" fontId="27" fillId="6" borderId="17" xfId="0" applyFont="1" applyFill="1" applyBorder="1" applyAlignment="1">
      <alignment horizontal="left" vertical="top" wrapText="1" indent="2"/>
    </xf>
    <xf numFmtId="0" fontId="27" fillId="6" borderId="9" xfId="0" applyFont="1" applyFill="1" applyBorder="1" applyAlignment="1">
      <alignment horizontal="left" vertical="top" wrapText="1"/>
    </xf>
    <xf numFmtId="0" fontId="27" fillId="6" borderId="13" xfId="0" applyFont="1" applyFill="1" applyBorder="1" applyAlignment="1">
      <alignment horizontal="left" vertical="top" wrapText="1"/>
    </xf>
    <xf numFmtId="0" fontId="27" fillId="6" borderId="36" xfId="0" applyFont="1" applyFill="1" applyBorder="1" applyAlignment="1">
      <alignment horizontal="left" vertical="top" wrapText="1" indent="2"/>
    </xf>
    <xf numFmtId="0" fontId="27" fillId="6" borderId="25" xfId="0" applyFont="1" applyFill="1" applyBorder="1" applyAlignment="1">
      <alignment horizontal="left" vertical="top" wrapText="1" indent="2"/>
    </xf>
    <xf numFmtId="0" fontId="28" fillId="6" borderId="12" xfId="0" applyFont="1" applyFill="1" applyBorder="1" applyAlignment="1">
      <alignment horizontal="left" vertical="top" wrapText="1" indent="2"/>
    </xf>
    <xf numFmtId="0" fontId="28" fillId="6" borderId="9" xfId="0" applyFont="1" applyFill="1" applyBorder="1" applyAlignment="1">
      <alignment horizontal="left" vertical="top" wrapText="1"/>
    </xf>
    <xf numFmtId="0" fontId="28" fillId="6" borderId="14" xfId="0" applyFont="1" applyFill="1" applyBorder="1" applyAlignment="1">
      <alignment horizontal="left" vertical="top" wrapText="1" indent="2"/>
    </xf>
    <xf numFmtId="0" fontId="28" fillId="6" borderId="15" xfId="0" applyFont="1" applyFill="1" applyBorder="1" applyAlignment="1">
      <alignment horizontal="left" vertical="top" wrapText="1"/>
    </xf>
    <xf numFmtId="0" fontId="27" fillId="6" borderId="16" xfId="0" applyFont="1" applyFill="1" applyBorder="1" applyAlignment="1">
      <alignment horizontal="left" vertical="top" wrapText="1"/>
    </xf>
    <xf numFmtId="0" fontId="25" fillId="0" borderId="0" xfId="0" applyFont="1" applyAlignment="1">
      <alignment horizontal="left" vertical="top" wrapText="1"/>
    </xf>
    <xf numFmtId="0" fontId="25" fillId="0" borderId="0" xfId="0" applyFont="1" applyAlignment="1">
      <alignment wrapText="1"/>
    </xf>
    <xf numFmtId="0" fontId="33" fillId="0" borderId="0" xfId="0" applyFont="1" applyAlignment="1">
      <alignment horizontal="left" vertical="top"/>
    </xf>
    <xf numFmtId="0" fontId="27" fillId="0" borderId="0" xfId="0" applyFont="1" applyAlignment="1">
      <alignment horizontal="left" vertical="top" wrapText="1"/>
    </xf>
    <xf numFmtId="0" fontId="26" fillId="0" borderId="0" xfId="0" applyFont="1" applyAlignment="1">
      <alignment horizontal="left" vertical="top"/>
    </xf>
    <xf numFmtId="0" fontId="38" fillId="6" borderId="0" xfId="0" applyFont="1" applyFill="1" applyAlignment="1">
      <alignment horizontal="left" vertical="top"/>
    </xf>
    <xf numFmtId="0" fontId="26" fillId="11" borderId="28" xfId="0" applyFont="1" applyFill="1" applyBorder="1" applyAlignment="1">
      <alignment horizontal="left" vertical="top" wrapText="1"/>
    </xf>
    <xf numFmtId="0" fontId="26" fillId="11" borderId="30" xfId="0" applyFont="1" applyFill="1" applyBorder="1" applyAlignment="1">
      <alignment horizontal="left" vertical="top" wrapText="1"/>
    </xf>
    <xf numFmtId="0" fontId="26" fillId="0" borderId="0" xfId="0" applyFont="1" applyAlignment="1">
      <alignment horizontal="center"/>
    </xf>
    <xf numFmtId="0" fontId="26" fillId="0" borderId="0" xfId="0" applyFont="1"/>
    <xf numFmtId="0" fontId="26" fillId="0" borderId="0" xfId="0" applyFont="1" applyAlignment="1">
      <alignment horizontal="left" vertical="top" wrapText="1"/>
    </xf>
    <xf numFmtId="0" fontId="29" fillId="10" borderId="25" xfId="0" applyFont="1" applyFill="1" applyBorder="1" applyAlignment="1">
      <alignment horizontal="left" vertical="top" wrapText="1"/>
    </xf>
    <xf numFmtId="0" fontId="0" fillId="10" borderId="27" xfId="0" applyFill="1" applyBorder="1" applyAlignment="1">
      <alignment horizontal="left" vertical="top" wrapText="1"/>
    </xf>
    <xf numFmtId="0" fontId="0" fillId="0" borderId="17" xfId="0" applyBorder="1" applyAlignment="1">
      <alignment horizontal="left" vertical="top" wrapText="1"/>
    </xf>
    <xf numFmtId="0" fontId="27" fillId="0" borderId="9" xfId="0" applyFont="1" applyBorder="1" applyAlignment="1">
      <alignment horizontal="left" vertical="top" wrapText="1"/>
    </xf>
    <xf numFmtId="0" fontId="0" fillId="0" borderId="13" xfId="0" applyBorder="1" applyAlignment="1">
      <alignment horizontal="left" vertical="top" wrapText="1"/>
    </xf>
    <xf numFmtId="0" fontId="0" fillId="0" borderId="36" xfId="0" applyBorder="1" applyAlignment="1">
      <alignment horizontal="left" vertical="top" wrapText="1"/>
    </xf>
    <xf numFmtId="0" fontId="0" fillId="0" borderId="25" xfId="0" applyBorder="1" applyAlignment="1">
      <alignment horizontal="left" vertical="top" wrapText="1"/>
    </xf>
    <xf numFmtId="0" fontId="29" fillId="10" borderId="12" xfId="0" applyFont="1" applyFill="1" applyBorder="1" applyAlignment="1">
      <alignment horizontal="left" vertical="top" wrapText="1"/>
    </xf>
    <xf numFmtId="0" fontId="0" fillId="10" borderId="13" xfId="0" applyFill="1" applyBorder="1" applyAlignment="1">
      <alignment horizontal="left" vertical="top" wrapText="1"/>
    </xf>
    <xf numFmtId="0" fontId="29" fillId="10" borderId="12" xfId="0" applyFont="1" applyFill="1" applyBorder="1" applyAlignment="1">
      <alignment horizontal="left" vertical="top"/>
    </xf>
    <xf numFmtId="0" fontId="29" fillId="10" borderId="9" xfId="0" applyFont="1" applyFill="1" applyBorder="1" applyAlignment="1">
      <alignment horizontal="left" vertical="top"/>
    </xf>
    <xf numFmtId="0" fontId="0" fillId="0" borderId="17" xfId="0" applyBorder="1" applyAlignment="1">
      <alignment horizontal="left" vertical="top"/>
    </xf>
    <xf numFmtId="0" fontId="0" fillId="0" borderId="9" xfId="0" applyBorder="1" applyAlignment="1">
      <alignment horizontal="left" vertical="top"/>
    </xf>
    <xf numFmtId="0" fontId="0" fillId="0" borderId="13" xfId="0" applyBorder="1" applyAlignment="1">
      <alignment horizontal="left" vertical="top"/>
    </xf>
    <xf numFmtId="0" fontId="0" fillId="0" borderId="36" xfId="0" applyBorder="1" applyAlignment="1">
      <alignment horizontal="left" vertical="top"/>
    </xf>
    <xf numFmtId="0" fontId="0" fillId="0" borderId="25" xfId="0" applyBorder="1" applyAlignment="1">
      <alignment horizontal="left" vertical="top"/>
    </xf>
    <xf numFmtId="0" fontId="0" fillId="0" borderId="9" xfId="0" applyBorder="1" applyAlignment="1">
      <alignment horizontal="left" vertical="top" wrapText="1"/>
    </xf>
    <xf numFmtId="0" fontId="0" fillId="0" borderId="14" xfId="0" applyBorder="1" applyAlignment="1">
      <alignment horizontal="left" vertical="top"/>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0" borderId="0" xfId="0" applyFont="1" applyAlignment="1">
      <alignment horizontal="left" vertical="top" wrapText="1"/>
    </xf>
    <xf numFmtId="0" fontId="37" fillId="0" borderId="0" xfId="0" applyFont="1" applyAlignment="1">
      <alignment horizontal="left" vertical="top"/>
    </xf>
    <xf numFmtId="0" fontId="26" fillId="11" borderId="28" xfId="0" applyFont="1" applyFill="1" applyBorder="1" applyAlignment="1">
      <alignment horizontal="left" vertical="top"/>
    </xf>
    <xf numFmtId="0" fontId="38" fillId="11" borderId="29" xfId="0" applyFont="1" applyFill="1" applyBorder="1" applyAlignment="1">
      <alignment horizontal="left" vertical="top"/>
    </xf>
    <xf numFmtId="0" fontId="26" fillId="11" borderId="30" xfId="0" applyFont="1" applyFill="1" applyBorder="1" applyAlignment="1">
      <alignment horizontal="left" vertical="top"/>
    </xf>
    <xf numFmtId="0" fontId="37" fillId="0" borderId="0" xfId="0" applyFont="1" applyAlignment="1">
      <alignment horizontal="center"/>
    </xf>
    <xf numFmtId="0" fontId="37" fillId="0" borderId="0" xfId="0" applyFont="1"/>
    <xf numFmtId="0" fontId="29" fillId="10" borderId="26" xfId="0" applyFont="1" applyFill="1" applyBorder="1" applyAlignment="1">
      <alignment horizontal="left" vertical="top" wrapText="1"/>
    </xf>
    <xf numFmtId="0" fontId="27" fillId="12" borderId="26" xfId="0" applyFont="1" applyFill="1" applyBorder="1" applyAlignment="1">
      <alignment horizontal="left" vertical="top" wrapText="1"/>
    </xf>
    <xf numFmtId="0" fontId="29" fillId="10" borderId="9" xfId="0" applyFont="1" applyFill="1" applyBorder="1" applyAlignment="1">
      <alignment horizontal="left" vertical="top" wrapText="1"/>
    </xf>
    <xf numFmtId="0" fontId="27" fillId="12" borderId="13" xfId="0" applyFont="1" applyFill="1" applyBorder="1" applyAlignment="1">
      <alignment horizontal="left" vertical="top" wrapText="1"/>
    </xf>
    <xf numFmtId="0" fontId="0" fillId="6" borderId="13" xfId="0" applyFill="1" applyBorder="1" applyAlignment="1">
      <alignment horizontal="left" vertical="top" wrapText="1"/>
    </xf>
    <xf numFmtId="0" fontId="0" fillId="0" borderId="31" xfId="0" applyBorder="1" applyAlignment="1">
      <alignment horizontal="left" vertical="top" wrapText="1"/>
    </xf>
    <xf numFmtId="0" fontId="27" fillId="13" borderId="9" xfId="0" applyFont="1" applyFill="1" applyBorder="1" applyAlignment="1">
      <alignment horizontal="left" vertical="top" wrapText="1"/>
    </xf>
    <xf numFmtId="0" fontId="25" fillId="6" borderId="0" xfId="0" applyFont="1" applyFill="1" applyAlignment="1">
      <alignment horizontal="left" vertical="top" wrapText="1"/>
    </xf>
    <xf numFmtId="0" fontId="0" fillId="6" borderId="9" xfId="0" applyFill="1" applyBorder="1" applyAlignment="1">
      <alignment horizontal="left" vertical="top" wrapText="1"/>
    </xf>
    <xf numFmtId="14" fontId="0" fillId="0" borderId="36" xfId="0" quotePrefix="1" applyNumberFormat="1" applyBorder="1" applyAlignment="1">
      <alignment horizontal="left" vertical="top" wrapText="1"/>
    </xf>
    <xf numFmtId="0" fontId="0" fillId="0" borderId="36" xfId="0" quotePrefix="1" applyBorder="1" applyAlignment="1">
      <alignment horizontal="left" vertical="top" wrapText="1"/>
    </xf>
    <xf numFmtId="0" fontId="0" fillId="0" borderId="31" xfId="0" quotePrefix="1" applyBorder="1" applyAlignment="1">
      <alignment horizontal="left" vertical="top" wrapText="1"/>
    </xf>
    <xf numFmtId="0" fontId="0" fillId="0" borderId="0" xfId="0" applyAlignment="1">
      <alignment horizontal="center"/>
    </xf>
    <xf numFmtId="0" fontId="29" fillId="0" borderId="0" xfId="0" applyFont="1" applyAlignment="1">
      <alignment horizontal="left" vertical="top"/>
    </xf>
    <xf numFmtId="0" fontId="0" fillId="0" borderId="32" xfId="0" applyBorder="1" applyAlignment="1">
      <alignment horizontal="left" vertical="top" wrapText="1"/>
    </xf>
    <xf numFmtId="0" fontId="0" fillId="0" borderId="33" xfId="0" applyBorder="1" applyAlignment="1">
      <alignment horizontal="left" vertical="top" wrapText="1"/>
    </xf>
    <xf numFmtId="0" fontId="36" fillId="0" borderId="0" xfId="0" applyFont="1" applyAlignment="1">
      <alignment horizontal="left" vertical="top"/>
    </xf>
    <xf numFmtId="0" fontId="26" fillId="11" borderId="29" xfId="0" applyFont="1" applyFill="1" applyBorder="1" applyAlignment="1">
      <alignment horizontal="left" vertical="top"/>
    </xf>
    <xf numFmtId="0" fontId="36" fillId="0" borderId="0" xfId="0" applyFont="1" applyAlignment="1">
      <alignment horizontal="center"/>
    </xf>
    <xf numFmtId="0" fontId="36" fillId="0" borderId="0" xfId="0" applyFont="1"/>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12" xfId="0" applyBorder="1" applyAlignment="1">
      <alignment horizontal="left" vertical="top"/>
    </xf>
    <xf numFmtId="0" fontId="45" fillId="0" borderId="0" xfId="0" applyFont="1"/>
    <xf numFmtId="0" fontId="46" fillId="5" borderId="15" xfId="1" applyFill="1" applyBorder="1" applyAlignment="1" applyProtection="1">
      <alignment horizontal="left" vertical="center" wrapText="1"/>
      <protection locked="0"/>
    </xf>
    <xf numFmtId="14" fontId="27" fillId="5" borderId="16" xfId="0" applyNumberFormat="1" applyFont="1" applyFill="1" applyBorder="1" applyAlignment="1" applyProtection="1">
      <alignment horizontal="left" vertical="center" wrapText="1"/>
      <protection locked="0"/>
    </xf>
    <xf numFmtId="0" fontId="23" fillId="14" borderId="0" xfId="0" applyFont="1" applyFill="1" applyAlignment="1">
      <alignment horizontal="left"/>
    </xf>
    <xf numFmtId="0" fontId="0" fillId="14" borderId="0" xfId="0" applyFill="1"/>
    <xf numFmtId="0" fontId="41" fillId="0" borderId="0" xfId="0" applyFont="1"/>
    <xf numFmtId="0" fontId="27" fillId="5" borderId="33" xfId="0" applyFont="1" applyFill="1" applyBorder="1" applyAlignment="1" applyProtection="1">
      <alignment horizontal="left" vertical="center" wrapText="1"/>
      <protection locked="0"/>
    </xf>
    <xf numFmtId="0" fontId="46" fillId="0" borderId="0" xfId="1" applyAlignment="1">
      <alignment horizontal="center" vertical="center"/>
    </xf>
    <xf numFmtId="0" fontId="19" fillId="0" borderId="0" xfId="0" applyFont="1"/>
    <xf numFmtId="0" fontId="46" fillId="5" borderId="9" xfId="1" applyFill="1" applyBorder="1" applyAlignment="1" applyProtection="1">
      <alignment horizontal="center" vertical="center" wrapText="1"/>
      <protection locked="0"/>
    </xf>
    <xf numFmtId="0" fontId="27" fillId="5" borderId="9" xfId="0" applyFont="1" applyFill="1" applyBorder="1" applyAlignment="1" applyProtection="1">
      <alignment horizontal="center" vertical="center" wrapText="1"/>
      <protection locked="0"/>
    </xf>
    <xf numFmtId="0" fontId="27" fillId="5" borderId="15" xfId="0" applyFont="1" applyFill="1" applyBorder="1" applyAlignment="1" applyProtection="1">
      <alignment horizontal="center" vertical="center" wrapText="1"/>
      <protection locked="0"/>
    </xf>
    <xf numFmtId="0" fontId="46" fillId="0" borderId="9" xfId="1" applyBorder="1" applyAlignment="1" applyProtection="1">
      <alignment horizontal="left" vertical="top" wrapText="1"/>
      <protection locked="0"/>
    </xf>
    <xf numFmtId="0" fontId="9" fillId="0" borderId="1" xfId="0" applyFont="1" applyBorder="1" applyAlignment="1">
      <alignment horizontal="left" vertical="top"/>
    </xf>
    <xf numFmtId="0" fontId="9" fillId="0" borderId="2" xfId="0" applyFont="1" applyBorder="1" applyAlignment="1">
      <alignment horizontal="left" vertical="top"/>
    </xf>
    <xf numFmtId="0" fontId="7" fillId="0" borderId="1" xfId="0" applyFont="1" applyBorder="1" applyAlignment="1">
      <alignment horizontal="left" vertical="top"/>
    </xf>
    <xf numFmtId="0" fontId="7" fillId="0" borderId="2" xfId="0" applyFont="1" applyBorder="1" applyAlignment="1">
      <alignment horizontal="left" vertical="top"/>
    </xf>
    <xf numFmtId="0" fontId="44" fillId="0" borderId="0" xfId="0" applyFont="1" applyAlignment="1">
      <alignment horizontal="center"/>
    </xf>
    <xf numFmtId="0" fontId="37" fillId="14" borderId="0" xfId="0" applyFont="1" applyFill="1" applyAlignment="1">
      <alignment horizontal="center"/>
    </xf>
    <xf numFmtId="0" fontId="32" fillId="0" borderId="0" xfId="0" applyFont="1" applyAlignment="1">
      <alignment horizontal="left" vertical="center" indent="4"/>
    </xf>
    <xf numFmtId="0" fontId="32" fillId="0" borderId="24" xfId="0" applyFont="1" applyBorder="1" applyAlignment="1">
      <alignment horizontal="left" vertical="center" indent="4"/>
    </xf>
    <xf numFmtId="0" fontId="35" fillId="9" borderId="19" xfId="0" applyFont="1" applyFill="1" applyBorder="1" applyAlignment="1">
      <alignment horizontal="center" vertical="center"/>
    </xf>
    <xf numFmtId="0" fontId="35" fillId="9" borderId="20"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2" xfId="0" applyFont="1" applyFill="1" applyBorder="1" applyAlignment="1">
      <alignment horizontal="center" vertical="center"/>
    </xf>
    <xf numFmtId="0" fontId="35" fillId="9" borderId="18" xfId="0" applyFont="1" applyFill="1" applyBorder="1" applyAlignment="1">
      <alignment horizontal="center" vertical="center"/>
    </xf>
    <xf numFmtId="0" fontId="35" fillId="9" borderId="23" xfId="0" applyFont="1" applyFill="1" applyBorder="1" applyAlignment="1">
      <alignment horizontal="center" vertical="center"/>
    </xf>
    <xf numFmtId="0" fontId="41" fillId="0" borderId="34" xfId="0" applyFont="1" applyBorder="1" applyAlignment="1">
      <alignment horizontal="left" vertical="center" wrapText="1"/>
    </xf>
    <xf numFmtId="0" fontId="41" fillId="0" borderId="35" xfId="0"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7" xfId="0" applyBorder="1" applyAlignment="1">
      <alignment horizontal="center" vertical="center"/>
    </xf>
    <xf numFmtId="0" fontId="0" fillId="5" borderId="18" xfId="0" applyFill="1" applyBorder="1" applyAlignment="1" applyProtection="1">
      <alignment horizontal="center"/>
      <protection locked="0"/>
    </xf>
  </cellXfs>
  <cellStyles count="2">
    <cellStyle name="Гиперссылка" xfId="1" builtinId="8"/>
    <cellStyle name="Обычный" xfId="0" builtinId="0"/>
  </cellStyles>
  <dxfs count="94">
    <dxf>
      <fill>
        <patternFill>
          <bgColor rgb="FFFF0000"/>
        </patternFill>
      </fill>
    </dxf>
    <dxf>
      <fill>
        <patternFill>
          <bgColor theme="9" tint="0.39994506668294322"/>
        </patternFill>
      </fill>
    </dxf>
    <dxf>
      <fill>
        <patternFill>
          <bgColor theme="7" tint="0.59996337778862885"/>
        </patternFill>
      </fill>
    </dxf>
    <dxf>
      <fill>
        <patternFill>
          <bgColor theme="7" tint="0.59996337778862885"/>
        </patternFill>
      </fill>
    </dxf>
    <dxf>
      <fill>
        <patternFill>
          <bgColor rgb="FFFFC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9" tint="0.39994506668294322"/>
        </patternFill>
      </fill>
    </dxf>
    <dxf>
      <fill>
        <patternFill>
          <bgColor rgb="FFFF0000"/>
        </patternFill>
      </fill>
    </dxf>
    <dxf>
      <fill>
        <patternFill>
          <bgColor theme="7" tint="0.7999816888943144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hyperlink" Target="mailto:voronova@obrnadzor.gov.ru" TargetMode="External"/><Relationship Id="rId2" Type="http://schemas.openxmlformats.org/officeDocument/2006/relationships/hyperlink" Target="mailto:priemnay_rsm@obrnadzor.gov.ru" TargetMode="External"/><Relationship Id="rId1" Type="http://schemas.openxmlformats.org/officeDocument/2006/relationships/hyperlink" Target="mailto:emetelkova@hse.ru"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obrnadzor.gov.ru/otkrytoe-pravitelstvo/community_board/contacts/" TargetMode="External"/><Relationship Id="rId1" Type="http://schemas.openxmlformats.org/officeDocument/2006/relationships/hyperlink" Target="https://obrnadzor.gov.ru/otkrytoe-pravitelstvo/community_board/contact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167"/>
  <sheetViews>
    <sheetView zoomScale="88" zoomScaleNormal="88" workbookViewId="0">
      <selection activeCell="E172" sqref="E172"/>
    </sheetView>
  </sheetViews>
  <sheetFormatPr defaultColWidth="8.7109375" defaultRowHeight="15" x14ac:dyDescent="0.25"/>
  <cols>
    <col min="1" max="4" width="8.7109375" style="2"/>
    <col min="5" max="5" width="85.42578125" style="2" customWidth="1"/>
    <col min="6" max="6" width="81.7109375" style="2" customWidth="1"/>
    <col min="7" max="7" width="5.42578125" style="2" customWidth="1"/>
    <col min="8" max="8" width="51" style="2" customWidth="1"/>
    <col min="9" max="12" width="8.7109375" style="2"/>
    <col min="13" max="13" width="61.42578125" style="2" customWidth="1"/>
    <col min="14" max="16384" width="8.7109375" style="2"/>
  </cols>
  <sheetData>
    <row r="1" spans="1:14" ht="90" x14ac:dyDescent="0.25">
      <c r="B1" s="44" t="s">
        <v>357</v>
      </c>
      <c r="C1" s="44" t="s">
        <v>359</v>
      </c>
      <c r="D1" s="44" t="s">
        <v>356</v>
      </c>
      <c r="E1" s="44"/>
      <c r="F1" s="44"/>
      <c r="G1" s="47" t="s">
        <v>0</v>
      </c>
      <c r="H1" s="47" t="s">
        <v>1</v>
      </c>
      <c r="I1" s="1" t="s">
        <v>2</v>
      </c>
      <c r="J1" s="1" t="s">
        <v>4</v>
      </c>
      <c r="K1" s="51" t="s">
        <v>6</v>
      </c>
      <c r="L1" s="51" t="s">
        <v>7</v>
      </c>
      <c r="M1" s="49" t="s">
        <v>8</v>
      </c>
    </row>
    <row r="2" spans="1:14" ht="15.75" thickBot="1" x14ac:dyDescent="0.3">
      <c r="G2" s="48"/>
      <c r="H2" s="48"/>
      <c r="I2" s="3" t="s">
        <v>3</v>
      </c>
      <c r="J2" s="3" t="s">
        <v>5</v>
      </c>
      <c r="K2" s="52"/>
      <c r="L2" s="52"/>
      <c r="M2" s="50"/>
    </row>
    <row r="3" spans="1:14" hidden="1" thickBot="1" x14ac:dyDescent="0.4">
      <c r="A3" s="2">
        <v>1</v>
      </c>
      <c r="G3" s="4"/>
      <c r="H3" s="5" t="s">
        <v>9</v>
      </c>
      <c r="I3" s="6"/>
      <c r="J3" s="7"/>
      <c r="K3" s="8" t="s">
        <v>10</v>
      </c>
      <c r="L3" s="9" t="s">
        <v>10</v>
      </c>
      <c r="M3" s="8" t="s">
        <v>10</v>
      </c>
      <c r="N3" s="2" t="s">
        <v>349</v>
      </c>
    </row>
    <row r="4" spans="1:14" ht="72.599999999999994" hidden="1" thickBot="1" x14ac:dyDescent="0.4">
      <c r="A4" s="2">
        <v>2</v>
      </c>
      <c r="D4" s="2" t="s">
        <v>476</v>
      </c>
      <c r="E4" s="64" t="s">
        <v>361</v>
      </c>
      <c r="F4" s="65" t="s">
        <v>362</v>
      </c>
      <c r="G4" s="10"/>
      <c r="H4" s="11" t="s">
        <v>11</v>
      </c>
      <c r="I4" s="12"/>
      <c r="J4" s="11"/>
      <c r="K4" s="13" t="s">
        <v>12</v>
      </c>
      <c r="L4" s="14" t="s">
        <v>12</v>
      </c>
      <c r="M4" s="13" t="s">
        <v>12</v>
      </c>
      <c r="N4" s="2" t="s">
        <v>349</v>
      </c>
    </row>
    <row r="5" spans="1:14" ht="25.5" hidden="1" thickBot="1" x14ac:dyDescent="0.4">
      <c r="A5" s="2">
        <v>3</v>
      </c>
      <c r="C5" s="2">
        <v>1</v>
      </c>
      <c r="G5" s="15"/>
      <c r="H5" s="16" t="s">
        <v>13</v>
      </c>
      <c r="I5" s="17"/>
      <c r="J5" s="18"/>
      <c r="K5" s="19" t="s">
        <v>10</v>
      </c>
      <c r="L5" s="20" t="s">
        <v>10</v>
      </c>
      <c r="M5" s="19" t="s">
        <v>14</v>
      </c>
      <c r="N5" s="2" t="s">
        <v>349</v>
      </c>
    </row>
    <row r="6" spans="1:14" ht="216.6" hidden="1" thickBot="1" x14ac:dyDescent="0.4">
      <c r="A6" s="2">
        <v>4</v>
      </c>
      <c r="D6" s="74" t="s">
        <v>477</v>
      </c>
      <c r="E6" s="66" t="s">
        <v>363</v>
      </c>
      <c r="G6" s="10"/>
      <c r="H6" s="11" t="s">
        <v>15</v>
      </c>
      <c r="I6" s="12"/>
      <c r="J6" s="11"/>
      <c r="K6" s="14" t="s">
        <v>12</v>
      </c>
      <c r="L6" s="14" t="s">
        <v>12</v>
      </c>
      <c r="M6" s="14" t="s">
        <v>12</v>
      </c>
      <c r="N6" s="2" t="s">
        <v>350</v>
      </c>
    </row>
    <row r="7" spans="1:14" ht="14.45" hidden="1" x14ac:dyDescent="0.35">
      <c r="A7" s="2">
        <v>5</v>
      </c>
      <c r="C7" s="2">
        <v>2</v>
      </c>
      <c r="D7" s="74"/>
      <c r="F7" s="2" t="s">
        <v>525</v>
      </c>
      <c r="G7" s="45" t="s">
        <v>16</v>
      </c>
      <c r="H7" s="21" t="s">
        <v>17</v>
      </c>
      <c r="I7" s="53"/>
      <c r="J7" s="54"/>
      <c r="K7" s="55" t="s">
        <v>10</v>
      </c>
      <c r="L7" s="55" t="s">
        <v>10</v>
      </c>
      <c r="M7" s="72" t="s">
        <v>18</v>
      </c>
      <c r="N7" s="2" t="s">
        <v>350</v>
      </c>
    </row>
    <row r="8" spans="1:14" ht="25.5" hidden="1" thickBot="1" x14ac:dyDescent="0.4">
      <c r="A8" s="2">
        <v>6</v>
      </c>
      <c r="D8" s="74"/>
      <c r="G8" s="24"/>
      <c r="H8" s="23"/>
      <c r="I8" s="56"/>
      <c r="J8" s="57"/>
      <c r="K8" s="58"/>
      <c r="L8" s="58"/>
      <c r="M8" s="20" t="s">
        <v>19</v>
      </c>
      <c r="N8" s="2" t="s">
        <v>350</v>
      </c>
    </row>
    <row r="9" spans="1:14" ht="14.45" hidden="1" x14ac:dyDescent="0.35">
      <c r="A9" s="2">
        <v>7</v>
      </c>
      <c r="C9" s="2">
        <v>4</v>
      </c>
      <c r="D9" s="74"/>
      <c r="F9" s="2" t="s">
        <v>524</v>
      </c>
      <c r="G9" s="45" t="s">
        <v>20</v>
      </c>
      <c r="H9" s="21" t="s">
        <v>21</v>
      </c>
      <c r="I9" s="53"/>
      <c r="J9" s="54"/>
      <c r="K9" s="55" t="s">
        <v>10</v>
      </c>
      <c r="L9" s="55" t="s">
        <v>10</v>
      </c>
      <c r="M9" s="72" t="s">
        <v>18</v>
      </c>
      <c r="N9" s="2" t="s">
        <v>350</v>
      </c>
    </row>
    <row r="10" spans="1:14" hidden="1" thickBot="1" x14ac:dyDescent="0.4">
      <c r="A10" s="2">
        <v>8</v>
      </c>
      <c r="D10" s="74"/>
      <c r="G10" s="24"/>
      <c r="H10" s="23"/>
      <c r="I10" s="56"/>
      <c r="J10" s="57"/>
      <c r="K10" s="58"/>
      <c r="L10" s="58"/>
      <c r="M10" s="20" t="s">
        <v>22</v>
      </c>
      <c r="N10" s="2" t="s">
        <v>350</v>
      </c>
    </row>
    <row r="11" spans="1:14" ht="25.5" hidden="1" thickBot="1" x14ac:dyDescent="0.4">
      <c r="A11" s="2">
        <v>9</v>
      </c>
      <c r="C11" s="2">
        <v>6</v>
      </c>
      <c r="D11" s="74"/>
      <c r="F11" s="2" t="s">
        <v>526</v>
      </c>
      <c r="G11" s="24" t="s">
        <v>23</v>
      </c>
      <c r="H11" s="16" t="s">
        <v>24</v>
      </c>
      <c r="I11" s="17"/>
      <c r="J11" s="18"/>
      <c r="K11" s="20" t="s">
        <v>10</v>
      </c>
      <c r="L11" s="20" t="s">
        <v>10</v>
      </c>
      <c r="M11" s="20" t="s">
        <v>25</v>
      </c>
      <c r="N11" s="2" t="s">
        <v>350</v>
      </c>
    </row>
    <row r="12" spans="1:14" ht="37.5" hidden="1" x14ac:dyDescent="0.35">
      <c r="A12" s="2">
        <v>10</v>
      </c>
      <c r="C12" s="2">
        <v>7</v>
      </c>
      <c r="D12" s="74"/>
      <c r="F12" s="2" t="s">
        <v>527</v>
      </c>
      <c r="G12" s="45" t="s">
        <v>26</v>
      </c>
      <c r="H12" s="25" t="s">
        <v>27</v>
      </c>
      <c r="I12" s="53"/>
      <c r="J12" s="54"/>
      <c r="K12" s="55" t="s">
        <v>10</v>
      </c>
      <c r="L12" s="55" t="s">
        <v>10</v>
      </c>
      <c r="M12" s="72" t="s">
        <v>28</v>
      </c>
      <c r="N12" s="2" t="s">
        <v>350</v>
      </c>
    </row>
    <row r="13" spans="1:14" ht="25.5" hidden="1" thickBot="1" x14ac:dyDescent="0.4">
      <c r="A13" s="2">
        <v>11</v>
      </c>
      <c r="D13" s="74"/>
      <c r="G13" s="24"/>
      <c r="H13" s="26"/>
      <c r="I13" s="56"/>
      <c r="J13" s="57"/>
      <c r="K13" s="58"/>
      <c r="L13" s="58"/>
      <c r="M13" s="20" t="s">
        <v>29</v>
      </c>
      <c r="N13" s="2" t="s">
        <v>350</v>
      </c>
    </row>
    <row r="14" spans="1:14" ht="90.6" hidden="1" thickBot="1" x14ac:dyDescent="0.4">
      <c r="A14" s="2">
        <v>12</v>
      </c>
      <c r="D14" s="74" t="s">
        <v>478</v>
      </c>
      <c r="E14" s="66" t="s">
        <v>364</v>
      </c>
      <c r="G14" s="10"/>
      <c r="H14" s="11" t="s">
        <v>30</v>
      </c>
      <c r="I14" s="12"/>
      <c r="J14" s="11"/>
      <c r="K14" s="13" t="s">
        <v>12</v>
      </c>
      <c r="L14" s="14" t="s">
        <v>12</v>
      </c>
      <c r="M14" s="13" t="s">
        <v>12</v>
      </c>
      <c r="N14" s="2" t="s">
        <v>351</v>
      </c>
    </row>
    <row r="15" spans="1:14" ht="25.5" hidden="1" thickBot="1" x14ac:dyDescent="0.4">
      <c r="A15" s="2">
        <v>13</v>
      </c>
      <c r="C15" s="2">
        <v>8</v>
      </c>
      <c r="D15" s="74"/>
      <c r="G15" s="24" t="s">
        <v>31</v>
      </c>
      <c r="H15" s="16" t="s">
        <v>32</v>
      </c>
      <c r="I15" s="17"/>
      <c r="J15" s="18"/>
      <c r="K15" s="19" t="s">
        <v>10</v>
      </c>
      <c r="L15" s="20" t="s">
        <v>10</v>
      </c>
      <c r="M15" s="19" t="s">
        <v>33</v>
      </c>
      <c r="N15" s="2" t="s">
        <v>351</v>
      </c>
    </row>
    <row r="16" spans="1:14" hidden="1" thickBot="1" x14ac:dyDescent="0.4">
      <c r="A16" s="2">
        <v>14</v>
      </c>
      <c r="C16" s="2">
        <v>9</v>
      </c>
      <c r="D16" s="74"/>
      <c r="G16" s="24" t="s">
        <v>34</v>
      </c>
      <c r="H16" s="18" t="s">
        <v>35</v>
      </c>
      <c r="I16" s="17"/>
      <c r="J16" s="18"/>
      <c r="K16" s="19" t="s">
        <v>10</v>
      </c>
      <c r="L16" s="20" t="s">
        <v>10</v>
      </c>
      <c r="M16" s="19" t="s">
        <v>36</v>
      </c>
      <c r="N16" s="2" t="s">
        <v>351</v>
      </c>
    </row>
    <row r="17" spans="1:14" ht="126.6" hidden="1" thickBot="1" x14ac:dyDescent="0.4">
      <c r="A17" s="2">
        <v>15</v>
      </c>
      <c r="D17" s="74" t="s">
        <v>479</v>
      </c>
      <c r="E17" s="66" t="s">
        <v>365</v>
      </c>
      <c r="G17" s="27" t="s">
        <v>37</v>
      </c>
      <c r="H17" s="28" t="s">
        <v>38</v>
      </c>
      <c r="I17" s="12"/>
      <c r="J17" s="11"/>
      <c r="K17" s="13" t="s">
        <v>12</v>
      </c>
      <c r="L17" s="14" t="s">
        <v>12</v>
      </c>
      <c r="M17" s="13" t="s">
        <v>12</v>
      </c>
      <c r="N17" s="2" t="s">
        <v>351</v>
      </c>
    </row>
    <row r="18" spans="1:14" ht="25.5" hidden="1" thickBot="1" x14ac:dyDescent="0.4">
      <c r="A18" s="2">
        <v>16</v>
      </c>
      <c r="C18" s="2">
        <v>10</v>
      </c>
      <c r="D18" s="74"/>
      <c r="G18" s="24" t="s">
        <v>39</v>
      </c>
      <c r="H18" s="16" t="s">
        <v>40</v>
      </c>
      <c r="I18" s="17"/>
      <c r="J18" s="18"/>
      <c r="K18" s="19" t="s">
        <v>10</v>
      </c>
      <c r="L18" s="20" t="s">
        <v>10</v>
      </c>
      <c r="M18" s="19" t="s">
        <v>14</v>
      </c>
      <c r="N18" s="2" t="s">
        <v>351</v>
      </c>
    </row>
    <row r="19" spans="1:14" hidden="1" thickBot="1" x14ac:dyDescent="0.4">
      <c r="A19" s="2">
        <v>17</v>
      </c>
      <c r="C19" s="2">
        <v>11</v>
      </c>
      <c r="D19" s="74"/>
      <c r="G19" s="24" t="s">
        <v>41</v>
      </c>
      <c r="H19" s="18" t="s">
        <v>35</v>
      </c>
      <c r="I19" s="17"/>
      <c r="J19" s="18"/>
      <c r="K19" s="19" t="s">
        <v>10</v>
      </c>
      <c r="L19" s="20" t="s">
        <v>10</v>
      </c>
      <c r="M19" s="19" t="s">
        <v>14</v>
      </c>
      <c r="N19" s="2" t="s">
        <v>351</v>
      </c>
    </row>
    <row r="20" spans="1:14" ht="25.5" hidden="1" thickBot="1" x14ac:dyDescent="0.4">
      <c r="A20" s="2">
        <v>18</v>
      </c>
      <c r="C20" s="2">
        <v>12</v>
      </c>
      <c r="D20" s="74"/>
      <c r="G20" s="24" t="s">
        <v>42</v>
      </c>
      <c r="H20" s="16" t="s">
        <v>43</v>
      </c>
      <c r="I20" s="17"/>
      <c r="J20" s="18"/>
      <c r="K20" s="19" t="s">
        <v>10</v>
      </c>
      <c r="L20" s="20" t="s">
        <v>10</v>
      </c>
      <c r="M20" s="19" t="s">
        <v>14</v>
      </c>
      <c r="N20" s="2" t="s">
        <v>351</v>
      </c>
    </row>
    <row r="21" spans="1:14" hidden="1" thickBot="1" x14ac:dyDescent="0.4">
      <c r="A21" s="2">
        <v>19</v>
      </c>
      <c r="C21" s="2">
        <v>13</v>
      </c>
      <c r="D21" s="74"/>
      <c r="G21" s="24" t="s">
        <v>44</v>
      </c>
      <c r="H21" s="18" t="s">
        <v>35</v>
      </c>
      <c r="I21" s="17"/>
      <c r="J21" s="18"/>
      <c r="K21" s="19" t="s">
        <v>10</v>
      </c>
      <c r="L21" s="20" t="s">
        <v>10</v>
      </c>
      <c r="M21" s="19" t="s">
        <v>14</v>
      </c>
      <c r="N21" s="2" t="s">
        <v>351</v>
      </c>
    </row>
    <row r="22" spans="1:14" ht="25.5" hidden="1" thickBot="1" x14ac:dyDescent="0.4">
      <c r="A22" s="2">
        <v>20</v>
      </c>
      <c r="C22" s="2">
        <v>14</v>
      </c>
      <c r="D22" s="74"/>
      <c r="G22" s="24" t="s">
        <v>45</v>
      </c>
      <c r="H22" s="16" t="s">
        <v>46</v>
      </c>
      <c r="I22" s="17"/>
      <c r="J22" s="18"/>
      <c r="K22" s="19" t="s">
        <v>10</v>
      </c>
      <c r="L22" s="20" t="s">
        <v>10</v>
      </c>
      <c r="M22" s="19" t="s">
        <v>14</v>
      </c>
      <c r="N22" s="2" t="s">
        <v>351</v>
      </c>
    </row>
    <row r="23" spans="1:14" hidden="1" thickBot="1" x14ac:dyDescent="0.4">
      <c r="A23" s="2">
        <v>21</v>
      </c>
      <c r="C23" s="2">
        <v>15</v>
      </c>
      <c r="D23" s="74"/>
      <c r="G23" s="24" t="s">
        <v>47</v>
      </c>
      <c r="H23" s="18" t="s">
        <v>35</v>
      </c>
      <c r="I23" s="17"/>
      <c r="J23" s="18"/>
      <c r="K23" s="19" t="s">
        <v>10</v>
      </c>
      <c r="L23" s="20" t="s">
        <v>10</v>
      </c>
      <c r="M23" s="19" t="s">
        <v>14</v>
      </c>
      <c r="N23" s="2" t="s">
        <v>351</v>
      </c>
    </row>
    <row r="24" spans="1:14" ht="108.6" hidden="1" thickBot="1" x14ac:dyDescent="0.4">
      <c r="A24" s="2">
        <v>22</v>
      </c>
      <c r="D24" s="74" t="s">
        <v>480</v>
      </c>
      <c r="E24" s="66" t="s">
        <v>366</v>
      </c>
      <c r="G24" s="27" t="s">
        <v>48</v>
      </c>
      <c r="H24" s="28" t="s">
        <v>49</v>
      </c>
      <c r="I24" s="12"/>
      <c r="J24" s="11"/>
      <c r="K24" s="13" t="s">
        <v>12</v>
      </c>
      <c r="L24" s="14" t="s">
        <v>12</v>
      </c>
      <c r="M24" s="13" t="s">
        <v>12</v>
      </c>
      <c r="N24" s="2" t="s">
        <v>351</v>
      </c>
    </row>
    <row r="25" spans="1:14" ht="25.5" hidden="1" thickBot="1" x14ac:dyDescent="0.4">
      <c r="A25" s="2">
        <v>23</v>
      </c>
      <c r="C25" s="2">
        <v>16</v>
      </c>
      <c r="D25" s="74"/>
      <c r="G25" s="24" t="s">
        <v>50</v>
      </c>
      <c r="H25" s="16" t="s">
        <v>51</v>
      </c>
      <c r="I25" s="17"/>
      <c r="J25" s="18"/>
      <c r="K25" s="19" t="s">
        <v>10</v>
      </c>
      <c r="L25" s="20" t="s">
        <v>10</v>
      </c>
      <c r="M25" s="19" t="s">
        <v>52</v>
      </c>
      <c r="N25" s="2" t="s">
        <v>351</v>
      </c>
    </row>
    <row r="26" spans="1:14" hidden="1" thickBot="1" x14ac:dyDescent="0.4">
      <c r="A26" s="2">
        <v>24</v>
      </c>
      <c r="C26" s="2">
        <v>17</v>
      </c>
      <c r="D26" s="74"/>
      <c r="G26" s="24" t="s">
        <v>53</v>
      </c>
      <c r="H26" s="18" t="s">
        <v>35</v>
      </c>
      <c r="I26" s="17"/>
      <c r="J26" s="18"/>
      <c r="K26" s="19" t="s">
        <v>10</v>
      </c>
      <c r="L26" s="20" t="s">
        <v>10</v>
      </c>
      <c r="M26" s="19" t="s">
        <v>54</v>
      </c>
      <c r="N26" s="2" t="s">
        <v>351</v>
      </c>
    </row>
    <row r="27" spans="1:14" ht="72.599999999999994" hidden="1" thickBot="1" x14ac:dyDescent="0.4">
      <c r="A27" s="2">
        <v>25</v>
      </c>
      <c r="D27" s="2" t="s">
        <v>481</v>
      </c>
      <c r="E27" s="66" t="s">
        <v>367</v>
      </c>
      <c r="G27" s="27" t="s">
        <v>55</v>
      </c>
      <c r="H27" s="11" t="s">
        <v>56</v>
      </c>
      <c r="I27" s="12"/>
      <c r="J27" s="11"/>
      <c r="K27" s="13" t="s">
        <v>12</v>
      </c>
      <c r="L27" s="14" t="s">
        <v>12</v>
      </c>
      <c r="M27" s="13" t="s">
        <v>12</v>
      </c>
      <c r="N27" s="2" t="s">
        <v>349</v>
      </c>
    </row>
    <row r="28" spans="1:14" ht="14.45" hidden="1" x14ac:dyDescent="0.35">
      <c r="A28" s="2">
        <v>26</v>
      </c>
      <c r="C28" s="2">
        <v>18</v>
      </c>
      <c r="G28" s="207" t="s">
        <v>57</v>
      </c>
      <c r="H28" s="29" t="s">
        <v>58</v>
      </c>
      <c r="I28" s="53"/>
      <c r="J28" s="59"/>
      <c r="K28" s="60" t="s">
        <v>59</v>
      </c>
      <c r="L28" s="60" t="s">
        <v>59</v>
      </c>
      <c r="M28" s="30" t="s">
        <v>60</v>
      </c>
      <c r="N28" s="2" t="s">
        <v>349</v>
      </c>
    </row>
    <row r="29" spans="1:14" hidden="1" thickBot="1" x14ac:dyDescent="0.4">
      <c r="A29" s="2">
        <v>27</v>
      </c>
      <c r="G29" s="208"/>
      <c r="H29" s="31"/>
      <c r="I29" s="56"/>
      <c r="J29" s="61"/>
      <c r="K29" s="62"/>
      <c r="L29" s="62"/>
      <c r="M29" s="32" t="s">
        <v>61</v>
      </c>
      <c r="N29" s="2" t="s">
        <v>349</v>
      </c>
    </row>
    <row r="30" spans="1:14" hidden="1" thickBot="1" x14ac:dyDescent="0.4">
      <c r="A30" s="2">
        <v>28</v>
      </c>
      <c r="G30" s="33" t="s">
        <v>62</v>
      </c>
      <c r="H30" s="34" t="s">
        <v>63</v>
      </c>
      <c r="I30" s="17"/>
      <c r="J30" s="34"/>
      <c r="K30" s="32" t="s">
        <v>59</v>
      </c>
      <c r="L30" s="35" t="s">
        <v>59</v>
      </c>
      <c r="M30" s="32" t="s">
        <v>64</v>
      </c>
      <c r="N30" s="2" t="s">
        <v>349</v>
      </c>
    </row>
    <row r="31" spans="1:14" ht="126.6" hidden="1" thickBot="1" x14ac:dyDescent="0.4">
      <c r="A31" s="2">
        <v>29</v>
      </c>
      <c r="D31" s="74" t="s">
        <v>482</v>
      </c>
      <c r="E31" s="66" t="s">
        <v>368</v>
      </c>
      <c r="G31" s="27" t="s">
        <v>65</v>
      </c>
      <c r="H31" s="11" t="s">
        <v>66</v>
      </c>
      <c r="I31" s="12"/>
      <c r="J31" s="11"/>
      <c r="K31" s="14" t="s">
        <v>12</v>
      </c>
      <c r="L31" s="14" t="s">
        <v>12</v>
      </c>
      <c r="M31" s="14" t="s">
        <v>12</v>
      </c>
      <c r="N31" s="2" t="s">
        <v>350</v>
      </c>
    </row>
    <row r="32" spans="1:14" ht="14.45" hidden="1" x14ac:dyDescent="0.35">
      <c r="A32" s="2">
        <v>30</v>
      </c>
      <c r="C32" s="2">
        <v>19</v>
      </c>
      <c r="D32" s="74"/>
      <c r="G32" s="45" t="s">
        <v>67</v>
      </c>
      <c r="H32" s="21" t="s">
        <v>68</v>
      </c>
      <c r="I32" s="53"/>
      <c r="J32" s="54"/>
      <c r="K32" s="55" t="s">
        <v>10</v>
      </c>
      <c r="L32" s="55" t="s">
        <v>10</v>
      </c>
      <c r="M32" s="72" t="s">
        <v>69</v>
      </c>
      <c r="N32" s="2" t="s">
        <v>350</v>
      </c>
    </row>
    <row r="33" spans="1:14" hidden="1" thickBot="1" x14ac:dyDescent="0.4">
      <c r="A33" s="2">
        <v>31</v>
      </c>
      <c r="D33" s="74"/>
      <c r="G33" s="24"/>
      <c r="H33" s="23"/>
      <c r="I33" s="56"/>
      <c r="J33" s="57"/>
      <c r="K33" s="58"/>
      <c r="L33" s="58"/>
      <c r="M33" s="20" t="s">
        <v>70</v>
      </c>
      <c r="N33" s="2" t="s">
        <v>350</v>
      </c>
    </row>
    <row r="34" spans="1:14" ht="25.5" hidden="1" thickBot="1" x14ac:dyDescent="0.4">
      <c r="A34" s="2">
        <v>32</v>
      </c>
      <c r="C34" s="2">
        <v>20</v>
      </c>
      <c r="D34" s="74"/>
      <c r="G34" s="24" t="s">
        <v>71</v>
      </c>
      <c r="H34" s="16" t="s">
        <v>72</v>
      </c>
      <c r="I34" s="17"/>
      <c r="J34" s="18"/>
      <c r="K34" s="20" t="s">
        <v>10</v>
      </c>
      <c r="L34" s="20" t="s">
        <v>10</v>
      </c>
      <c r="M34" s="20" t="s">
        <v>73</v>
      </c>
      <c r="N34" s="2" t="s">
        <v>350</v>
      </c>
    </row>
    <row r="35" spans="1:14" hidden="1" thickBot="1" x14ac:dyDescent="0.4">
      <c r="A35" s="2">
        <v>33</v>
      </c>
      <c r="C35" s="2">
        <v>21</v>
      </c>
      <c r="D35" s="74"/>
      <c r="G35" s="24" t="s">
        <v>74</v>
      </c>
      <c r="H35" s="18" t="s">
        <v>75</v>
      </c>
      <c r="I35" s="17"/>
      <c r="J35" s="18"/>
      <c r="K35" s="20" t="s">
        <v>10</v>
      </c>
      <c r="L35" s="20" t="s">
        <v>10</v>
      </c>
      <c r="M35" s="20" t="s">
        <v>73</v>
      </c>
      <c r="N35" s="2" t="s">
        <v>350</v>
      </c>
    </row>
    <row r="36" spans="1:14" ht="108.6" hidden="1" thickBot="1" x14ac:dyDescent="0.4">
      <c r="A36" s="2">
        <v>34</v>
      </c>
      <c r="D36" s="74" t="s">
        <v>483</v>
      </c>
      <c r="E36" s="66" t="s">
        <v>369</v>
      </c>
      <c r="G36" s="27" t="s">
        <v>76</v>
      </c>
      <c r="H36" s="11" t="s">
        <v>77</v>
      </c>
      <c r="I36" s="12"/>
      <c r="J36" s="11"/>
      <c r="K36" s="13" t="s">
        <v>12</v>
      </c>
      <c r="L36" s="14" t="s">
        <v>12</v>
      </c>
      <c r="M36" s="13" t="s">
        <v>12</v>
      </c>
      <c r="N36" s="2" t="s">
        <v>351</v>
      </c>
    </row>
    <row r="37" spans="1:14" ht="25.5" hidden="1" thickBot="1" x14ac:dyDescent="0.4">
      <c r="A37" s="2">
        <v>35</v>
      </c>
      <c r="C37" s="2">
        <v>22</v>
      </c>
      <c r="D37" s="74"/>
      <c r="G37" s="24" t="s">
        <v>78</v>
      </c>
      <c r="H37" s="16" t="s">
        <v>79</v>
      </c>
      <c r="I37" s="17"/>
      <c r="J37" s="18"/>
      <c r="K37" s="19" t="s">
        <v>10</v>
      </c>
      <c r="L37" s="20" t="s">
        <v>10</v>
      </c>
      <c r="M37" s="19" t="s">
        <v>73</v>
      </c>
      <c r="N37" s="2" t="s">
        <v>351</v>
      </c>
    </row>
    <row r="38" spans="1:14" ht="126.6" hidden="1" thickBot="1" x14ac:dyDescent="0.4">
      <c r="A38" s="2">
        <v>36</v>
      </c>
      <c r="C38" s="2">
        <v>23</v>
      </c>
      <c r="D38" s="74" t="s">
        <v>484</v>
      </c>
      <c r="E38" s="66" t="s">
        <v>370</v>
      </c>
      <c r="G38" s="24" t="s">
        <v>80</v>
      </c>
      <c r="H38" s="18" t="s">
        <v>81</v>
      </c>
      <c r="I38" s="17"/>
      <c r="J38" s="18"/>
      <c r="K38" s="19" t="s">
        <v>10</v>
      </c>
      <c r="L38" s="20" t="s">
        <v>10</v>
      </c>
      <c r="M38" s="19" t="s">
        <v>36</v>
      </c>
      <c r="N38" s="2" t="s">
        <v>351</v>
      </c>
    </row>
    <row r="39" spans="1:14" ht="15.95" hidden="1" thickBot="1" x14ac:dyDescent="0.4">
      <c r="A39" s="2">
        <v>37</v>
      </c>
      <c r="D39" s="74"/>
      <c r="G39" s="27" t="s">
        <v>82</v>
      </c>
      <c r="H39" s="11" t="s">
        <v>83</v>
      </c>
      <c r="I39" s="12"/>
      <c r="J39" s="11"/>
      <c r="K39" s="13" t="s">
        <v>12</v>
      </c>
      <c r="L39" s="14" t="s">
        <v>12</v>
      </c>
      <c r="M39" s="13" t="s">
        <v>12</v>
      </c>
      <c r="N39" s="2" t="s">
        <v>351</v>
      </c>
    </row>
    <row r="40" spans="1:14" ht="25.5" hidden="1" thickBot="1" x14ac:dyDescent="0.4">
      <c r="A40" s="2">
        <v>38</v>
      </c>
      <c r="C40" s="2">
        <v>24</v>
      </c>
      <c r="D40" s="74"/>
      <c r="G40" s="24" t="s">
        <v>84</v>
      </c>
      <c r="H40" s="16" t="s">
        <v>85</v>
      </c>
      <c r="I40" s="17"/>
      <c r="J40" s="18"/>
      <c r="K40" s="19" t="s">
        <v>10</v>
      </c>
      <c r="L40" s="20" t="s">
        <v>10</v>
      </c>
      <c r="M40" s="19" t="s">
        <v>73</v>
      </c>
      <c r="N40" s="2" t="s">
        <v>351</v>
      </c>
    </row>
    <row r="41" spans="1:14" hidden="1" thickBot="1" x14ac:dyDescent="0.4">
      <c r="A41" s="2">
        <v>39</v>
      </c>
      <c r="C41" s="2">
        <v>25</v>
      </c>
      <c r="D41" s="74"/>
      <c r="G41" s="24" t="s">
        <v>86</v>
      </c>
      <c r="H41" s="18" t="s">
        <v>87</v>
      </c>
      <c r="I41" s="17"/>
      <c r="J41" s="18"/>
      <c r="K41" s="19" t="s">
        <v>10</v>
      </c>
      <c r="L41" s="20" t="s">
        <v>10</v>
      </c>
      <c r="M41" s="19" t="s">
        <v>36</v>
      </c>
      <c r="N41" s="2" t="s">
        <v>351</v>
      </c>
    </row>
    <row r="42" spans="1:14" ht="90.6" hidden="1" thickBot="1" x14ac:dyDescent="0.4">
      <c r="A42" s="2">
        <v>40</v>
      </c>
      <c r="D42" s="74" t="s">
        <v>485</v>
      </c>
      <c r="E42" s="66" t="s">
        <v>371</v>
      </c>
      <c r="G42" s="27" t="s">
        <v>88</v>
      </c>
      <c r="H42" s="11" t="s">
        <v>89</v>
      </c>
      <c r="I42" s="12"/>
      <c r="J42" s="11"/>
      <c r="K42" s="14" t="s">
        <v>12</v>
      </c>
      <c r="L42" s="14" t="s">
        <v>12</v>
      </c>
      <c r="M42" s="14" t="s">
        <v>12</v>
      </c>
      <c r="N42" s="2" t="s">
        <v>350</v>
      </c>
    </row>
    <row r="43" spans="1:14" hidden="1" thickBot="1" x14ac:dyDescent="0.4">
      <c r="A43" s="2">
        <v>41</v>
      </c>
      <c r="C43" s="2">
        <v>26</v>
      </c>
      <c r="D43" s="74"/>
      <c r="G43" s="24" t="s">
        <v>90</v>
      </c>
      <c r="H43" s="18" t="s">
        <v>91</v>
      </c>
      <c r="I43" s="17"/>
      <c r="J43" s="18"/>
      <c r="K43" s="20" t="s">
        <v>10</v>
      </c>
      <c r="L43" s="20" t="s">
        <v>10</v>
      </c>
      <c r="M43" s="20" t="s">
        <v>73</v>
      </c>
      <c r="N43" s="2" t="s">
        <v>350</v>
      </c>
    </row>
    <row r="44" spans="1:14" hidden="1" thickBot="1" x14ac:dyDescent="0.4">
      <c r="A44" s="2">
        <v>42</v>
      </c>
      <c r="C44" s="2">
        <v>27</v>
      </c>
      <c r="D44" s="74"/>
      <c r="G44" s="24" t="s">
        <v>92</v>
      </c>
      <c r="H44" s="18" t="s">
        <v>93</v>
      </c>
      <c r="I44" s="17"/>
      <c r="J44" s="18"/>
      <c r="K44" s="20" t="s">
        <v>10</v>
      </c>
      <c r="L44" s="20" t="s">
        <v>10</v>
      </c>
      <c r="M44" s="20" t="s">
        <v>36</v>
      </c>
      <c r="N44" s="2" t="s">
        <v>350</v>
      </c>
    </row>
    <row r="45" spans="1:14" hidden="1" thickBot="1" x14ac:dyDescent="0.4">
      <c r="A45" s="2">
        <v>43</v>
      </c>
      <c r="C45" s="2">
        <v>28</v>
      </c>
      <c r="D45" s="74"/>
      <c r="G45" s="24" t="s">
        <v>94</v>
      </c>
      <c r="H45" s="18" t="s">
        <v>95</v>
      </c>
      <c r="I45" s="17"/>
      <c r="J45" s="18"/>
      <c r="K45" s="20" t="s">
        <v>10</v>
      </c>
      <c r="L45" s="20" t="s">
        <v>10</v>
      </c>
      <c r="M45" s="20" t="s">
        <v>36</v>
      </c>
      <c r="N45" s="2" t="s">
        <v>350</v>
      </c>
    </row>
    <row r="46" spans="1:14" ht="234.6" hidden="1" thickBot="1" x14ac:dyDescent="0.4">
      <c r="A46" s="2">
        <v>44</v>
      </c>
      <c r="D46" s="74" t="s">
        <v>486</v>
      </c>
      <c r="E46" s="66" t="s">
        <v>536</v>
      </c>
      <c r="G46" s="27" t="s">
        <v>96</v>
      </c>
      <c r="H46" s="11" t="s">
        <v>97</v>
      </c>
      <c r="I46" s="12"/>
      <c r="J46" s="11"/>
      <c r="K46" s="13" t="s">
        <v>12</v>
      </c>
      <c r="L46" s="14" t="s">
        <v>12</v>
      </c>
      <c r="M46" s="13" t="s">
        <v>12</v>
      </c>
      <c r="N46" s="2" t="s">
        <v>351</v>
      </c>
    </row>
    <row r="47" spans="1:14" ht="50.45" hidden="1" thickBot="1" x14ac:dyDescent="0.4">
      <c r="A47" s="2">
        <v>45</v>
      </c>
      <c r="C47" s="2">
        <v>29</v>
      </c>
      <c r="D47" s="74"/>
      <c r="G47" s="24" t="s">
        <v>98</v>
      </c>
      <c r="H47" s="16" t="s">
        <v>99</v>
      </c>
      <c r="I47" s="17"/>
      <c r="J47" s="18"/>
      <c r="K47" s="19" t="s">
        <v>10</v>
      </c>
      <c r="L47" s="20" t="s">
        <v>10</v>
      </c>
      <c r="M47" s="19" t="s">
        <v>73</v>
      </c>
      <c r="N47" s="2" t="s">
        <v>351</v>
      </c>
    </row>
    <row r="48" spans="1:14" hidden="1" thickBot="1" x14ac:dyDescent="0.4">
      <c r="A48" s="2">
        <v>46</v>
      </c>
      <c r="C48" s="2">
        <v>30</v>
      </c>
      <c r="D48" s="74"/>
      <c r="G48" s="24" t="s">
        <v>100</v>
      </c>
      <c r="H48" s="18" t="s">
        <v>101</v>
      </c>
      <c r="I48" s="17"/>
      <c r="J48" s="18"/>
      <c r="K48" s="19" t="s">
        <v>10</v>
      </c>
      <c r="L48" s="20" t="s">
        <v>10</v>
      </c>
      <c r="M48" s="19" t="s">
        <v>36</v>
      </c>
      <c r="N48" s="2" t="s">
        <v>351</v>
      </c>
    </row>
    <row r="49" spans="1:14" hidden="1" thickBot="1" x14ac:dyDescent="0.4">
      <c r="A49" s="2">
        <v>47</v>
      </c>
      <c r="C49" s="2">
        <v>31</v>
      </c>
      <c r="D49" s="74"/>
      <c r="G49" s="24" t="s">
        <v>102</v>
      </c>
      <c r="H49" s="18" t="s">
        <v>103</v>
      </c>
      <c r="I49" s="17"/>
      <c r="J49" s="18"/>
      <c r="K49" s="19" t="s">
        <v>10</v>
      </c>
      <c r="L49" s="20" t="s">
        <v>10</v>
      </c>
      <c r="M49" s="19" t="s">
        <v>36</v>
      </c>
      <c r="N49" s="2" t="s">
        <v>351</v>
      </c>
    </row>
    <row r="50" spans="1:14" ht="72.599999999999994" hidden="1" thickBot="1" x14ac:dyDescent="0.4">
      <c r="A50" s="2">
        <v>48</v>
      </c>
      <c r="D50" s="2" t="s">
        <v>487</v>
      </c>
      <c r="E50" s="64" t="s">
        <v>376</v>
      </c>
      <c r="G50" s="27" t="s">
        <v>104</v>
      </c>
      <c r="H50" s="11" t="s">
        <v>105</v>
      </c>
      <c r="I50" s="12"/>
      <c r="J50" s="11"/>
      <c r="K50" s="13" t="s">
        <v>12</v>
      </c>
      <c r="L50" s="14" t="s">
        <v>12</v>
      </c>
      <c r="M50" s="13" t="s">
        <v>12</v>
      </c>
      <c r="N50" s="2" t="s">
        <v>351</v>
      </c>
    </row>
    <row r="51" spans="1:14" ht="72.599999999999994" hidden="1" thickBot="1" x14ac:dyDescent="0.4">
      <c r="A51" s="2">
        <v>49</v>
      </c>
      <c r="C51" s="2">
        <v>32</v>
      </c>
      <c r="F51" s="64" t="s">
        <v>377</v>
      </c>
      <c r="G51" s="24" t="s">
        <v>106</v>
      </c>
      <c r="H51" s="16" t="s">
        <v>107</v>
      </c>
      <c r="I51" s="17"/>
      <c r="J51" s="18"/>
      <c r="K51" s="19" t="s">
        <v>10</v>
      </c>
      <c r="L51" s="20" t="s">
        <v>10</v>
      </c>
      <c r="M51" s="19" t="s">
        <v>108</v>
      </c>
      <c r="N51" s="2" t="s">
        <v>351</v>
      </c>
    </row>
    <row r="52" spans="1:14" ht="38.1" hidden="1" thickBot="1" x14ac:dyDescent="0.4">
      <c r="A52" s="2">
        <v>50</v>
      </c>
      <c r="C52" s="2">
        <v>33</v>
      </c>
      <c r="G52" s="24" t="s">
        <v>109</v>
      </c>
      <c r="H52" s="16" t="s">
        <v>107</v>
      </c>
      <c r="I52" s="17"/>
      <c r="J52" s="18"/>
      <c r="K52" s="19" t="s">
        <v>10</v>
      </c>
      <c r="L52" s="20" t="s">
        <v>10</v>
      </c>
      <c r="M52" s="19" t="s">
        <v>108</v>
      </c>
      <c r="N52" s="2" t="s">
        <v>351</v>
      </c>
    </row>
    <row r="53" spans="1:14" ht="72.599999999999994" hidden="1" thickBot="1" x14ac:dyDescent="0.4">
      <c r="A53" s="2">
        <v>51</v>
      </c>
      <c r="C53" s="2">
        <v>34</v>
      </c>
      <c r="F53" s="64" t="s">
        <v>378</v>
      </c>
      <c r="G53" s="24" t="s">
        <v>110</v>
      </c>
      <c r="H53" s="16" t="s">
        <v>111</v>
      </c>
      <c r="I53" s="17"/>
      <c r="J53" s="18"/>
      <c r="K53" s="19" t="s">
        <v>10</v>
      </c>
      <c r="L53" s="20" t="s">
        <v>10</v>
      </c>
      <c r="M53" s="19" t="s">
        <v>108</v>
      </c>
      <c r="N53" s="2" t="s">
        <v>351</v>
      </c>
    </row>
    <row r="54" spans="1:14" ht="108.6" hidden="1" thickBot="1" x14ac:dyDescent="0.4">
      <c r="A54" s="2">
        <v>52</v>
      </c>
      <c r="C54" s="2">
        <v>35</v>
      </c>
      <c r="F54" s="64" t="s">
        <v>379</v>
      </c>
      <c r="G54" s="24" t="s">
        <v>112</v>
      </c>
      <c r="H54" s="16" t="s">
        <v>113</v>
      </c>
      <c r="I54" s="17"/>
      <c r="J54" s="18"/>
      <c r="K54" s="19" t="s">
        <v>10</v>
      </c>
      <c r="L54" s="20" t="s">
        <v>10</v>
      </c>
      <c r="M54" s="19" t="s">
        <v>108</v>
      </c>
      <c r="N54" s="2" t="s">
        <v>351</v>
      </c>
    </row>
    <row r="55" spans="1:14" ht="63" hidden="1" thickBot="1" x14ac:dyDescent="0.4">
      <c r="A55" s="2">
        <v>53</v>
      </c>
      <c r="C55" s="2">
        <v>36</v>
      </c>
      <c r="G55" s="24" t="s">
        <v>114</v>
      </c>
      <c r="H55" s="16" t="s">
        <v>115</v>
      </c>
      <c r="I55" s="17"/>
      <c r="J55" s="18"/>
      <c r="K55" s="19" t="s">
        <v>10</v>
      </c>
      <c r="L55" s="20" t="s">
        <v>10</v>
      </c>
      <c r="M55" s="19" t="s">
        <v>108</v>
      </c>
      <c r="N55" s="2" t="s">
        <v>351</v>
      </c>
    </row>
    <row r="56" spans="1:14" ht="108.6" hidden="1" thickBot="1" x14ac:dyDescent="0.4">
      <c r="A56" s="2">
        <v>54</v>
      </c>
      <c r="C56" s="2">
        <v>37</v>
      </c>
      <c r="F56" s="64" t="s">
        <v>380</v>
      </c>
      <c r="G56" s="24" t="s">
        <v>116</v>
      </c>
      <c r="H56" s="16" t="s">
        <v>117</v>
      </c>
      <c r="I56" s="17"/>
      <c r="J56" s="18"/>
      <c r="K56" s="19" t="s">
        <v>10</v>
      </c>
      <c r="L56" s="20" t="s">
        <v>10</v>
      </c>
      <c r="M56" s="19" t="s">
        <v>108</v>
      </c>
      <c r="N56" s="2" t="s">
        <v>351</v>
      </c>
    </row>
    <row r="57" spans="1:14" ht="63" hidden="1" thickBot="1" x14ac:dyDescent="0.4">
      <c r="A57" s="2">
        <v>55</v>
      </c>
      <c r="C57" s="2">
        <v>38</v>
      </c>
      <c r="G57" s="24" t="s">
        <v>118</v>
      </c>
      <c r="H57" s="16" t="s">
        <v>119</v>
      </c>
      <c r="I57" s="17"/>
      <c r="J57" s="18"/>
      <c r="K57" s="19" t="s">
        <v>10</v>
      </c>
      <c r="L57" s="20" t="s">
        <v>10</v>
      </c>
      <c r="M57" s="19" t="s">
        <v>108</v>
      </c>
      <c r="N57" s="2" t="s">
        <v>351</v>
      </c>
    </row>
    <row r="58" spans="1:14" ht="72.599999999999994" hidden="1" thickBot="1" x14ac:dyDescent="0.4">
      <c r="A58" s="2">
        <v>56</v>
      </c>
      <c r="C58" s="2">
        <v>39</v>
      </c>
      <c r="F58" s="64" t="s">
        <v>381</v>
      </c>
      <c r="G58" s="24" t="s">
        <v>120</v>
      </c>
      <c r="H58" s="16" t="s">
        <v>121</v>
      </c>
      <c r="I58" s="17"/>
      <c r="J58" s="18"/>
      <c r="K58" s="19" t="s">
        <v>10</v>
      </c>
      <c r="L58" s="20" t="s">
        <v>10</v>
      </c>
      <c r="M58" s="19" t="s">
        <v>108</v>
      </c>
      <c r="N58" s="2" t="s">
        <v>351</v>
      </c>
    </row>
    <row r="59" spans="1:14" ht="38.1" hidden="1" thickBot="1" x14ac:dyDescent="0.4">
      <c r="A59" s="2">
        <v>57</v>
      </c>
      <c r="C59" s="2">
        <v>40</v>
      </c>
      <c r="G59" s="24" t="s">
        <v>122</v>
      </c>
      <c r="H59" s="16" t="s">
        <v>123</v>
      </c>
      <c r="I59" s="17"/>
      <c r="J59" s="18"/>
      <c r="K59" s="19" t="s">
        <v>10</v>
      </c>
      <c r="L59" s="20" t="s">
        <v>10</v>
      </c>
      <c r="M59" s="19" t="s">
        <v>108</v>
      </c>
      <c r="N59" s="2" t="s">
        <v>351</v>
      </c>
    </row>
    <row r="60" spans="1:14" ht="90.6" hidden="1" thickBot="1" x14ac:dyDescent="0.4">
      <c r="A60" s="2">
        <v>58</v>
      </c>
      <c r="C60" s="2">
        <v>41</v>
      </c>
      <c r="F60" s="64" t="s">
        <v>382</v>
      </c>
      <c r="G60" s="24" t="s">
        <v>124</v>
      </c>
      <c r="H60" s="16" t="s">
        <v>125</v>
      </c>
      <c r="I60" s="17"/>
      <c r="J60" s="18"/>
      <c r="K60" s="19" t="s">
        <v>10</v>
      </c>
      <c r="L60" s="20" t="s">
        <v>10</v>
      </c>
      <c r="M60" s="19" t="s">
        <v>108</v>
      </c>
      <c r="N60" s="2" t="s">
        <v>351</v>
      </c>
    </row>
    <row r="61" spans="1:14" ht="63" hidden="1" thickBot="1" x14ac:dyDescent="0.4">
      <c r="A61" s="2">
        <v>59</v>
      </c>
      <c r="C61" s="2">
        <v>42</v>
      </c>
      <c r="G61" s="24" t="s">
        <v>126</v>
      </c>
      <c r="H61" s="16" t="s">
        <v>127</v>
      </c>
      <c r="I61" s="17"/>
      <c r="J61" s="18"/>
      <c r="K61" s="19" t="s">
        <v>10</v>
      </c>
      <c r="L61" s="20" t="s">
        <v>10</v>
      </c>
      <c r="M61" s="19" t="s">
        <v>108</v>
      </c>
      <c r="N61" s="2" t="s">
        <v>351</v>
      </c>
    </row>
    <row r="62" spans="1:14" ht="133.5" thickBot="1" x14ac:dyDescent="0.3">
      <c r="A62" s="2">
        <v>60</v>
      </c>
      <c r="D62" s="2" t="s">
        <v>488</v>
      </c>
      <c r="E62" s="66" t="s">
        <v>384</v>
      </c>
      <c r="G62" s="27" t="s">
        <v>128</v>
      </c>
      <c r="H62" s="11" t="s">
        <v>129</v>
      </c>
      <c r="I62" s="12"/>
      <c r="J62" s="11"/>
      <c r="K62" s="13" t="s">
        <v>12</v>
      </c>
      <c r="L62" s="14" t="s">
        <v>12</v>
      </c>
      <c r="M62" s="13" t="s">
        <v>12</v>
      </c>
      <c r="N62" s="2" t="s">
        <v>352</v>
      </c>
    </row>
    <row r="63" spans="1:14" ht="38.25" x14ac:dyDescent="0.25">
      <c r="A63" s="2">
        <v>61</v>
      </c>
      <c r="C63" s="2">
        <v>43</v>
      </c>
      <c r="G63" s="209" t="s">
        <v>130</v>
      </c>
      <c r="H63" s="25" t="s">
        <v>131</v>
      </c>
      <c r="I63" s="53"/>
      <c r="J63" s="54"/>
      <c r="K63" s="55" t="s">
        <v>10</v>
      </c>
      <c r="L63" s="55" t="s">
        <v>10</v>
      </c>
      <c r="M63" s="22" t="s">
        <v>132</v>
      </c>
      <c r="N63" s="2" t="s">
        <v>352</v>
      </c>
    </row>
    <row r="64" spans="1:14" ht="26.25" thickBot="1" x14ac:dyDescent="0.3">
      <c r="A64" s="2">
        <v>62</v>
      </c>
      <c r="G64" s="210"/>
      <c r="H64" s="26"/>
      <c r="I64" s="56"/>
      <c r="J64" s="57"/>
      <c r="K64" s="58"/>
      <c r="L64" s="58"/>
      <c r="M64" s="19" t="s">
        <v>133</v>
      </c>
      <c r="N64" s="2" t="s">
        <v>352</v>
      </c>
    </row>
    <row r="65" spans="1:14" ht="126.6" hidden="1" thickBot="1" x14ac:dyDescent="0.4">
      <c r="A65" s="2">
        <v>63</v>
      </c>
      <c r="D65" s="74" t="s">
        <v>489</v>
      </c>
      <c r="E65" s="66" t="s">
        <v>386</v>
      </c>
      <c r="G65" s="27" t="s">
        <v>134</v>
      </c>
      <c r="H65" s="28" t="s">
        <v>135</v>
      </c>
      <c r="I65" s="12"/>
      <c r="J65" s="11"/>
      <c r="K65" s="14" t="s">
        <v>12</v>
      </c>
      <c r="L65" s="14" t="s">
        <v>12</v>
      </c>
      <c r="M65" s="14" t="s">
        <v>12</v>
      </c>
      <c r="N65" s="2" t="s">
        <v>350</v>
      </c>
    </row>
    <row r="66" spans="1:14" ht="25.5" hidden="1" thickBot="1" x14ac:dyDescent="0.4">
      <c r="A66" s="2">
        <v>64</v>
      </c>
      <c r="C66" s="2">
        <v>44</v>
      </c>
      <c r="D66" s="74"/>
      <c r="G66" s="24" t="s">
        <v>136</v>
      </c>
      <c r="H66" s="16" t="s">
        <v>137</v>
      </c>
      <c r="I66" s="17"/>
      <c r="J66" s="18"/>
      <c r="K66" s="20" t="s">
        <v>10</v>
      </c>
      <c r="L66" s="20" t="s">
        <v>10</v>
      </c>
      <c r="M66" s="20" t="s">
        <v>138</v>
      </c>
      <c r="N66" s="2" t="s">
        <v>350</v>
      </c>
    </row>
    <row r="67" spans="1:14" ht="180.6" hidden="1" thickBot="1" x14ac:dyDescent="0.4">
      <c r="A67" s="2">
        <v>65</v>
      </c>
      <c r="D67" s="2" t="s">
        <v>490</v>
      </c>
      <c r="E67" s="66" t="s">
        <v>388</v>
      </c>
      <c r="G67" s="27" t="s">
        <v>139</v>
      </c>
      <c r="H67" s="11" t="s">
        <v>140</v>
      </c>
      <c r="I67" s="12"/>
      <c r="J67" s="11"/>
      <c r="K67" s="13" t="s">
        <v>12</v>
      </c>
      <c r="L67" s="14" t="s">
        <v>12</v>
      </c>
      <c r="M67" s="13" t="s">
        <v>12</v>
      </c>
      <c r="N67" s="2" t="s">
        <v>349</v>
      </c>
    </row>
    <row r="68" spans="1:14" ht="25.5" hidden="1" thickBot="1" x14ac:dyDescent="0.4">
      <c r="A68" s="2">
        <v>66</v>
      </c>
      <c r="C68" s="2">
        <v>45</v>
      </c>
      <c r="G68" s="24" t="s">
        <v>141</v>
      </c>
      <c r="H68" s="16" t="s">
        <v>142</v>
      </c>
      <c r="I68" s="17"/>
      <c r="J68" s="18"/>
      <c r="K68" s="19" t="s">
        <v>10</v>
      </c>
      <c r="L68" s="20" t="s">
        <v>10</v>
      </c>
      <c r="M68" s="19" t="s">
        <v>143</v>
      </c>
      <c r="N68" s="2" t="s">
        <v>349</v>
      </c>
    </row>
    <row r="69" spans="1:14" ht="25.5" hidden="1" thickBot="1" x14ac:dyDescent="0.4">
      <c r="A69" s="2">
        <v>67</v>
      </c>
      <c r="C69" s="2">
        <v>46</v>
      </c>
      <c r="G69" s="24" t="s">
        <v>144</v>
      </c>
      <c r="H69" s="16" t="s">
        <v>145</v>
      </c>
      <c r="I69" s="17"/>
      <c r="J69" s="18"/>
      <c r="K69" s="19" t="s">
        <v>10</v>
      </c>
      <c r="L69" s="20" t="s">
        <v>10</v>
      </c>
      <c r="M69" s="19" t="s">
        <v>143</v>
      </c>
      <c r="N69" s="2" t="s">
        <v>349</v>
      </c>
    </row>
    <row r="70" spans="1:14" ht="25.5" hidden="1" thickBot="1" x14ac:dyDescent="0.4">
      <c r="A70" s="2">
        <v>68</v>
      </c>
      <c r="C70" s="2">
        <v>47</v>
      </c>
      <c r="G70" s="24" t="s">
        <v>146</v>
      </c>
      <c r="H70" s="16" t="s">
        <v>147</v>
      </c>
      <c r="I70" s="17"/>
      <c r="J70" s="18"/>
      <c r="K70" s="19" t="s">
        <v>10</v>
      </c>
      <c r="L70" s="20" t="s">
        <v>10</v>
      </c>
      <c r="M70" s="19" t="s">
        <v>148</v>
      </c>
      <c r="N70" s="2" t="s">
        <v>349</v>
      </c>
    </row>
    <row r="71" spans="1:14" ht="144.6" hidden="1" thickBot="1" x14ac:dyDescent="0.4">
      <c r="A71" s="2">
        <v>69</v>
      </c>
      <c r="D71" s="2" t="s">
        <v>491</v>
      </c>
      <c r="E71" s="66" t="s">
        <v>390</v>
      </c>
      <c r="G71" s="27" t="s">
        <v>149</v>
      </c>
      <c r="H71" s="11" t="s">
        <v>150</v>
      </c>
      <c r="I71" s="12"/>
      <c r="J71" s="11"/>
      <c r="K71" s="13" t="s">
        <v>12</v>
      </c>
      <c r="L71" s="14" t="s">
        <v>12</v>
      </c>
      <c r="M71" s="13" t="s">
        <v>12</v>
      </c>
      <c r="N71" s="2" t="s">
        <v>353</v>
      </c>
    </row>
    <row r="72" spans="1:14" ht="25.5" hidden="1" thickBot="1" x14ac:dyDescent="0.4">
      <c r="A72" s="2">
        <v>70</v>
      </c>
      <c r="C72" s="2">
        <v>48</v>
      </c>
      <c r="G72" s="209" t="s">
        <v>151</v>
      </c>
      <c r="H72" s="25" t="s">
        <v>152</v>
      </c>
      <c r="I72" s="53"/>
      <c r="J72" s="54"/>
      <c r="K72" s="55" t="s">
        <v>10</v>
      </c>
      <c r="L72" s="55" t="s">
        <v>10</v>
      </c>
      <c r="M72" s="22" t="s">
        <v>52</v>
      </c>
      <c r="N72" s="2" t="s">
        <v>353</v>
      </c>
    </row>
    <row r="73" spans="1:14" hidden="1" thickBot="1" x14ac:dyDescent="0.4">
      <c r="A73" s="2">
        <v>71</v>
      </c>
      <c r="G73" s="210"/>
      <c r="H73" s="26"/>
      <c r="I73" s="56"/>
      <c r="J73" s="57"/>
      <c r="K73" s="58"/>
      <c r="L73" s="58"/>
      <c r="M73" s="19" t="s">
        <v>153</v>
      </c>
      <c r="N73" s="2" t="s">
        <v>353</v>
      </c>
    </row>
    <row r="74" spans="1:14" ht="144.6" hidden="1" thickBot="1" x14ac:dyDescent="0.4">
      <c r="A74" s="2">
        <v>72</v>
      </c>
      <c r="D74" s="74" t="s">
        <v>492</v>
      </c>
      <c r="E74" s="66" t="s">
        <v>392</v>
      </c>
      <c r="G74" s="27" t="s">
        <v>154</v>
      </c>
      <c r="H74" s="11" t="s">
        <v>155</v>
      </c>
      <c r="I74" s="12"/>
      <c r="J74" s="11"/>
      <c r="K74" s="14" t="s">
        <v>12</v>
      </c>
      <c r="L74" s="14" t="s">
        <v>12</v>
      </c>
      <c r="M74" s="14" t="s">
        <v>12</v>
      </c>
      <c r="N74" s="2" t="s">
        <v>350</v>
      </c>
    </row>
    <row r="75" spans="1:14" hidden="1" thickBot="1" x14ac:dyDescent="0.4">
      <c r="A75" s="2">
        <v>73</v>
      </c>
      <c r="C75" s="2">
        <v>49</v>
      </c>
      <c r="D75" s="74"/>
      <c r="G75" s="24" t="s">
        <v>156</v>
      </c>
      <c r="H75" s="16" t="s">
        <v>157</v>
      </c>
      <c r="I75" s="17"/>
      <c r="J75" s="18"/>
      <c r="K75" s="20" t="s">
        <v>10</v>
      </c>
      <c r="L75" s="20" t="s">
        <v>10</v>
      </c>
      <c r="M75" s="20" t="s">
        <v>158</v>
      </c>
      <c r="N75" s="2" t="s">
        <v>350</v>
      </c>
    </row>
    <row r="76" spans="1:14" hidden="1" thickBot="1" x14ac:dyDescent="0.4">
      <c r="A76" s="2">
        <v>74</v>
      </c>
      <c r="C76" s="2">
        <v>50</v>
      </c>
      <c r="D76" s="74"/>
      <c r="G76" s="24" t="s">
        <v>159</v>
      </c>
      <c r="H76" s="18" t="s">
        <v>160</v>
      </c>
      <c r="I76" s="17"/>
      <c r="J76" s="18"/>
      <c r="K76" s="20" t="s">
        <v>10</v>
      </c>
      <c r="L76" s="20" t="s">
        <v>10</v>
      </c>
      <c r="M76" s="20" t="s">
        <v>158</v>
      </c>
      <c r="N76" s="2" t="s">
        <v>350</v>
      </c>
    </row>
    <row r="77" spans="1:14" ht="25.5" hidden="1" thickBot="1" x14ac:dyDescent="0.4">
      <c r="A77" s="2">
        <v>75</v>
      </c>
      <c r="C77" s="2">
        <v>51</v>
      </c>
      <c r="D77" s="74"/>
      <c r="G77" s="24" t="s">
        <v>161</v>
      </c>
      <c r="H77" s="16" t="s">
        <v>162</v>
      </c>
      <c r="I77" s="17"/>
      <c r="J77" s="18"/>
      <c r="K77" s="20" t="s">
        <v>10</v>
      </c>
      <c r="L77" s="20" t="s">
        <v>10</v>
      </c>
      <c r="M77" s="20" t="s">
        <v>158</v>
      </c>
      <c r="N77" s="2" t="s">
        <v>350</v>
      </c>
    </row>
    <row r="78" spans="1:14" ht="90.6" hidden="1" thickBot="1" x14ac:dyDescent="0.4">
      <c r="A78" s="2">
        <v>76</v>
      </c>
      <c r="D78" s="74" t="s">
        <v>493</v>
      </c>
      <c r="E78" s="66" t="s">
        <v>394</v>
      </c>
      <c r="G78" s="27" t="s">
        <v>163</v>
      </c>
      <c r="H78" s="11" t="s">
        <v>164</v>
      </c>
      <c r="I78" s="12"/>
      <c r="J78" s="11"/>
      <c r="K78" s="14" t="s">
        <v>10</v>
      </c>
      <c r="L78" s="14" t="s">
        <v>10</v>
      </c>
      <c r="M78" s="14" t="s">
        <v>158</v>
      </c>
      <c r="N78" s="2" t="s">
        <v>350</v>
      </c>
    </row>
    <row r="79" spans="1:14" hidden="1" thickBot="1" x14ac:dyDescent="0.4">
      <c r="A79" s="2">
        <v>77</v>
      </c>
      <c r="C79" s="2">
        <v>52</v>
      </c>
      <c r="D79" s="74"/>
      <c r="G79" s="24" t="s">
        <v>165</v>
      </c>
      <c r="H79" s="18" t="s">
        <v>166</v>
      </c>
      <c r="I79" s="17"/>
      <c r="J79" s="18"/>
      <c r="K79" s="20" t="s">
        <v>10</v>
      </c>
      <c r="L79" s="20" t="s">
        <v>10</v>
      </c>
      <c r="M79" s="20" t="s">
        <v>158</v>
      </c>
      <c r="N79" s="2" t="s">
        <v>350</v>
      </c>
    </row>
    <row r="80" spans="1:14" hidden="1" thickBot="1" x14ac:dyDescent="0.4">
      <c r="A80" s="2">
        <v>78</v>
      </c>
      <c r="C80" s="2">
        <v>53</v>
      </c>
      <c r="D80" s="74"/>
      <c r="G80" s="24" t="s">
        <v>167</v>
      </c>
      <c r="H80" s="18" t="s">
        <v>168</v>
      </c>
      <c r="I80" s="17"/>
      <c r="J80" s="18"/>
      <c r="K80" s="20" t="s">
        <v>10</v>
      </c>
      <c r="L80" s="20" t="s">
        <v>10</v>
      </c>
      <c r="M80" s="20" t="s">
        <v>158</v>
      </c>
      <c r="N80" s="2" t="s">
        <v>350</v>
      </c>
    </row>
    <row r="81" spans="1:14" ht="25.5" hidden="1" thickBot="1" x14ac:dyDescent="0.4">
      <c r="A81" s="2">
        <v>79</v>
      </c>
      <c r="C81" s="2">
        <v>54</v>
      </c>
      <c r="D81" s="74"/>
      <c r="G81" s="24" t="s">
        <v>169</v>
      </c>
      <c r="H81" s="16" t="s">
        <v>170</v>
      </c>
      <c r="I81" s="17"/>
      <c r="J81" s="18"/>
      <c r="K81" s="20" t="s">
        <v>10</v>
      </c>
      <c r="L81" s="20" t="s">
        <v>10</v>
      </c>
      <c r="M81" s="20" t="s">
        <v>36</v>
      </c>
      <c r="N81" s="2" t="s">
        <v>350</v>
      </c>
    </row>
    <row r="82" spans="1:14" ht="72.599999999999994" hidden="1" thickBot="1" x14ac:dyDescent="0.4">
      <c r="A82" s="2">
        <v>80</v>
      </c>
      <c r="D82" s="2" t="s">
        <v>494</v>
      </c>
      <c r="E82" s="66" t="s">
        <v>396</v>
      </c>
      <c r="G82" s="36" t="s">
        <v>171</v>
      </c>
      <c r="H82" s="37" t="s">
        <v>172</v>
      </c>
      <c r="I82" s="12"/>
      <c r="J82" s="37"/>
      <c r="K82" s="38" t="s">
        <v>173</v>
      </c>
      <c r="L82" s="39" t="s">
        <v>173</v>
      </c>
      <c r="M82" s="38" t="s">
        <v>174</v>
      </c>
      <c r="N82" s="2" t="s">
        <v>353</v>
      </c>
    </row>
    <row r="83" spans="1:14" ht="25.5" hidden="1" thickBot="1" x14ac:dyDescent="0.4">
      <c r="A83" s="2">
        <v>81</v>
      </c>
      <c r="C83" s="2">
        <v>55</v>
      </c>
      <c r="G83" s="207" t="s">
        <v>175</v>
      </c>
      <c r="H83" s="40" t="s">
        <v>176</v>
      </c>
      <c r="I83" s="53"/>
      <c r="J83" s="59"/>
      <c r="K83" s="60" t="s">
        <v>59</v>
      </c>
      <c r="L83" s="60" t="s">
        <v>59</v>
      </c>
      <c r="M83" s="30" t="s">
        <v>177</v>
      </c>
      <c r="N83" s="2" t="s">
        <v>353</v>
      </c>
    </row>
    <row r="84" spans="1:14" hidden="1" thickBot="1" x14ac:dyDescent="0.4">
      <c r="A84" s="2">
        <v>82</v>
      </c>
      <c r="G84" s="208"/>
      <c r="H84" s="41"/>
      <c r="I84" s="56"/>
      <c r="J84" s="61"/>
      <c r="K84" s="62"/>
      <c r="L84" s="62"/>
      <c r="M84" s="32" t="s">
        <v>178</v>
      </c>
      <c r="N84" s="2" t="s">
        <v>353</v>
      </c>
    </row>
    <row r="85" spans="1:14" ht="18.600000000000001" hidden="1" thickBot="1" x14ac:dyDescent="0.4">
      <c r="A85" s="2">
        <v>83</v>
      </c>
      <c r="E85" s="64"/>
      <c r="G85" s="27" t="s">
        <v>179</v>
      </c>
      <c r="H85" s="11" t="s">
        <v>180</v>
      </c>
      <c r="I85" s="12"/>
      <c r="J85" s="11"/>
      <c r="K85" s="13" t="s">
        <v>12</v>
      </c>
      <c r="L85" s="14" t="s">
        <v>12</v>
      </c>
      <c r="M85" s="13" t="s">
        <v>12</v>
      </c>
      <c r="N85" s="2" t="s">
        <v>349</v>
      </c>
    </row>
    <row r="86" spans="1:14" ht="36.6" hidden="1" thickBot="1" x14ac:dyDescent="0.4">
      <c r="A86" s="2">
        <v>84</v>
      </c>
      <c r="C86" s="2">
        <v>56</v>
      </c>
      <c r="D86" s="2" t="s">
        <v>495</v>
      </c>
      <c r="E86" s="64" t="s">
        <v>398</v>
      </c>
      <c r="F86" s="65" t="s">
        <v>399</v>
      </c>
      <c r="G86" s="24" t="s">
        <v>181</v>
      </c>
      <c r="H86" s="18" t="s">
        <v>182</v>
      </c>
      <c r="I86" s="17"/>
      <c r="J86" s="18"/>
      <c r="K86" s="19" t="s">
        <v>10</v>
      </c>
      <c r="L86" s="20" t="s">
        <v>10</v>
      </c>
      <c r="M86" s="19" t="s">
        <v>183</v>
      </c>
      <c r="N86" s="2" t="s">
        <v>349</v>
      </c>
    </row>
    <row r="87" spans="1:14" ht="36.6" hidden="1" thickBot="1" x14ac:dyDescent="0.4">
      <c r="A87" s="2">
        <v>85</v>
      </c>
      <c r="C87" s="2">
        <v>71</v>
      </c>
      <c r="D87" s="2" t="s">
        <v>496</v>
      </c>
      <c r="E87" s="64" t="s">
        <v>401</v>
      </c>
      <c r="F87" s="65" t="s">
        <v>402</v>
      </c>
      <c r="G87" s="24" t="s">
        <v>184</v>
      </c>
      <c r="H87" s="18" t="s">
        <v>185</v>
      </c>
      <c r="I87" s="17"/>
      <c r="J87" s="18"/>
      <c r="K87" s="19" t="s">
        <v>10</v>
      </c>
      <c r="L87" s="20" t="s">
        <v>10</v>
      </c>
      <c r="M87" s="19" t="s">
        <v>73</v>
      </c>
      <c r="N87" s="2" t="s">
        <v>354</v>
      </c>
    </row>
    <row r="88" spans="1:14" ht="54.6" hidden="1" thickBot="1" x14ac:dyDescent="0.4">
      <c r="A88" s="2">
        <v>86</v>
      </c>
      <c r="C88" s="2">
        <v>59</v>
      </c>
      <c r="D88" s="74" t="s">
        <v>497</v>
      </c>
      <c r="E88" s="64" t="s">
        <v>404</v>
      </c>
      <c r="F88" s="65" t="s">
        <v>405</v>
      </c>
      <c r="G88" s="24" t="s">
        <v>186</v>
      </c>
      <c r="H88" s="18" t="s">
        <v>187</v>
      </c>
      <c r="I88" s="17"/>
      <c r="J88" s="18"/>
      <c r="K88" s="20" t="s">
        <v>10</v>
      </c>
      <c r="L88" s="20" t="s">
        <v>10</v>
      </c>
      <c r="M88" s="20" t="s">
        <v>73</v>
      </c>
      <c r="N88" s="2" t="s">
        <v>350</v>
      </c>
    </row>
    <row r="89" spans="1:14" ht="54.6" hidden="1" thickBot="1" x14ac:dyDescent="0.4">
      <c r="A89" s="2">
        <v>87</v>
      </c>
      <c r="C89" s="2">
        <v>60</v>
      </c>
      <c r="D89" s="74" t="s">
        <v>498</v>
      </c>
      <c r="E89" s="64" t="s">
        <v>407</v>
      </c>
      <c r="F89" s="65" t="s">
        <v>408</v>
      </c>
      <c r="G89" s="24" t="s">
        <v>188</v>
      </c>
      <c r="H89" s="16" t="s">
        <v>189</v>
      </c>
      <c r="I89" s="17"/>
      <c r="J89" s="18"/>
      <c r="K89" s="20" t="s">
        <v>10</v>
      </c>
      <c r="L89" s="20" t="s">
        <v>10</v>
      </c>
      <c r="M89" s="20" t="s">
        <v>190</v>
      </c>
      <c r="N89" s="2" t="s">
        <v>350</v>
      </c>
    </row>
    <row r="90" spans="1:14" ht="72.599999999999994" hidden="1" thickBot="1" x14ac:dyDescent="0.4">
      <c r="A90" s="2">
        <v>88</v>
      </c>
      <c r="C90" s="2">
        <v>72</v>
      </c>
      <c r="D90" s="2" t="s">
        <v>499</v>
      </c>
      <c r="E90" s="64" t="s">
        <v>410</v>
      </c>
      <c r="F90" s="65" t="s">
        <v>411</v>
      </c>
      <c r="G90" s="24" t="s">
        <v>191</v>
      </c>
      <c r="H90" s="18" t="s">
        <v>192</v>
      </c>
      <c r="I90" s="17"/>
      <c r="J90" s="18"/>
      <c r="K90" s="19" t="s">
        <v>10</v>
      </c>
      <c r="L90" s="20" t="s">
        <v>10</v>
      </c>
      <c r="M90" s="19" t="s">
        <v>73</v>
      </c>
      <c r="N90" s="2" t="s">
        <v>354</v>
      </c>
    </row>
    <row r="91" spans="1:14" ht="54.6" hidden="1" thickBot="1" x14ac:dyDescent="0.4">
      <c r="A91" s="2">
        <v>89</v>
      </c>
      <c r="C91" s="2">
        <v>73</v>
      </c>
      <c r="D91" s="2" t="s">
        <v>500</v>
      </c>
      <c r="E91" s="64" t="s">
        <v>413</v>
      </c>
      <c r="F91" s="65" t="s">
        <v>414</v>
      </c>
      <c r="G91" s="24" t="s">
        <v>193</v>
      </c>
      <c r="H91" s="18" t="s">
        <v>194</v>
      </c>
      <c r="I91" s="17"/>
      <c r="J91" s="18"/>
      <c r="K91" s="19" t="s">
        <v>10</v>
      </c>
      <c r="L91" s="20" t="s">
        <v>10</v>
      </c>
      <c r="M91" s="19" t="s">
        <v>73</v>
      </c>
      <c r="N91" s="2" t="s">
        <v>354</v>
      </c>
    </row>
    <row r="92" spans="1:14" ht="125.45" hidden="1" thickBot="1" x14ac:dyDescent="0.4">
      <c r="A92" s="2">
        <v>90</v>
      </c>
      <c r="D92" s="2" t="s">
        <v>501</v>
      </c>
      <c r="E92" s="64" t="s">
        <v>416</v>
      </c>
      <c r="F92" s="65" t="s">
        <v>417</v>
      </c>
      <c r="G92" s="207" t="s">
        <v>195</v>
      </c>
      <c r="H92" s="40" t="s">
        <v>196</v>
      </c>
      <c r="I92" s="53"/>
      <c r="J92" s="59"/>
      <c r="K92" s="60" t="s">
        <v>59</v>
      </c>
      <c r="L92" s="60" t="s">
        <v>59</v>
      </c>
      <c r="M92" s="30" t="s">
        <v>197</v>
      </c>
      <c r="N92" s="2" t="s">
        <v>355</v>
      </c>
    </row>
    <row r="93" spans="1:14" hidden="1" thickBot="1" x14ac:dyDescent="0.4">
      <c r="A93" s="2">
        <v>91</v>
      </c>
      <c r="G93" s="208"/>
      <c r="H93" s="41"/>
      <c r="I93" s="56"/>
      <c r="J93" s="61"/>
      <c r="K93" s="62"/>
      <c r="L93" s="62"/>
      <c r="M93" s="32" t="s">
        <v>198</v>
      </c>
      <c r="N93" s="2" t="s">
        <v>355</v>
      </c>
    </row>
    <row r="94" spans="1:14" ht="64.5" thickBot="1" x14ac:dyDescent="0.3">
      <c r="A94" s="2">
        <v>92</v>
      </c>
      <c r="D94" s="2" t="s">
        <v>502</v>
      </c>
      <c r="E94" s="64" t="s">
        <v>419</v>
      </c>
      <c r="F94" s="65" t="s">
        <v>420</v>
      </c>
      <c r="G94" s="207" t="s">
        <v>199</v>
      </c>
      <c r="H94" s="40" t="s">
        <v>200</v>
      </c>
      <c r="I94" s="53"/>
      <c r="J94" s="59"/>
      <c r="K94" s="60" t="s">
        <v>59</v>
      </c>
      <c r="L94" s="60" t="s">
        <v>59</v>
      </c>
      <c r="M94" s="30" t="s">
        <v>197</v>
      </c>
      <c r="N94" s="2" t="s">
        <v>352</v>
      </c>
    </row>
    <row r="95" spans="1:14" ht="15.75" thickBot="1" x14ac:dyDescent="0.3">
      <c r="A95" s="2">
        <v>93</v>
      </c>
      <c r="G95" s="208"/>
      <c r="H95" s="41"/>
      <c r="I95" s="56"/>
      <c r="J95" s="61"/>
      <c r="K95" s="62"/>
      <c r="L95" s="62"/>
      <c r="M95" s="32" t="s">
        <v>201</v>
      </c>
      <c r="N95" s="2" t="s">
        <v>352</v>
      </c>
    </row>
    <row r="96" spans="1:14" ht="72.599999999999994" hidden="1" thickBot="1" x14ac:dyDescent="0.4">
      <c r="A96" s="2">
        <v>94</v>
      </c>
      <c r="C96" s="2">
        <v>85</v>
      </c>
      <c r="D96" s="2" t="s">
        <v>503</v>
      </c>
      <c r="E96" s="64" t="s">
        <v>422</v>
      </c>
      <c r="F96" s="65" t="s">
        <v>423</v>
      </c>
      <c r="G96" s="24" t="s">
        <v>202</v>
      </c>
      <c r="H96" s="18" t="s">
        <v>203</v>
      </c>
      <c r="I96" s="17"/>
      <c r="J96" s="18"/>
      <c r="K96" s="19" t="s">
        <v>10</v>
      </c>
      <c r="L96" s="20" t="s">
        <v>10</v>
      </c>
      <c r="M96" s="19" t="s">
        <v>204</v>
      </c>
      <c r="N96" s="2" t="s">
        <v>353</v>
      </c>
    </row>
    <row r="97" spans="1:14" ht="36.6" hidden="1" thickBot="1" x14ac:dyDescent="0.4">
      <c r="A97" s="2">
        <v>95</v>
      </c>
      <c r="C97" s="2">
        <v>61</v>
      </c>
      <c r="D97" s="2" t="s">
        <v>504</v>
      </c>
      <c r="E97" s="64" t="s">
        <v>425</v>
      </c>
      <c r="F97" s="65" t="s">
        <v>423</v>
      </c>
      <c r="G97" s="24" t="s">
        <v>205</v>
      </c>
      <c r="H97" s="18" t="s">
        <v>206</v>
      </c>
      <c r="I97" s="17"/>
      <c r="J97" s="18"/>
      <c r="K97" s="19" t="s">
        <v>10</v>
      </c>
      <c r="L97" s="20" t="s">
        <v>10</v>
      </c>
      <c r="M97" s="19" t="s">
        <v>207</v>
      </c>
      <c r="N97" s="2" t="s">
        <v>353</v>
      </c>
    </row>
    <row r="98" spans="1:14" ht="36.6" hidden="1" thickBot="1" x14ac:dyDescent="0.4">
      <c r="A98" s="2">
        <v>96</v>
      </c>
      <c r="C98" s="2">
        <v>62</v>
      </c>
      <c r="D98" s="2" t="s">
        <v>505</v>
      </c>
      <c r="E98" s="64" t="s">
        <v>427</v>
      </c>
      <c r="F98" s="65" t="s">
        <v>423</v>
      </c>
      <c r="G98" s="24" t="s">
        <v>208</v>
      </c>
      <c r="H98" s="18" t="s">
        <v>209</v>
      </c>
      <c r="I98" s="17"/>
      <c r="J98" s="18"/>
      <c r="K98" s="19" t="s">
        <v>10</v>
      </c>
      <c r="L98" s="20" t="s">
        <v>10</v>
      </c>
      <c r="M98" s="19" t="s">
        <v>210</v>
      </c>
      <c r="N98" s="2" t="s">
        <v>353</v>
      </c>
    </row>
    <row r="99" spans="1:14" ht="54.6" hidden="1" thickBot="1" x14ac:dyDescent="0.4">
      <c r="A99" s="2">
        <v>97</v>
      </c>
      <c r="D99" s="2" t="s">
        <v>506</v>
      </c>
      <c r="E99" s="64" t="s">
        <v>429</v>
      </c>
      <c r="F99" s="65" t="s">
        <v>430</v>
      </c>
      <c r="G99" s="24" t="s">
        <v>211</v>
      </c>
      <c r="H99" s="18" t="s">
        <v>212</v>
      </c>
      <c r="I99" s="17"/>
      <c r="J99" s="18"/>
      <c r="K99" s="19" t="s">
        <v>10</v>
      </c>
      <c r="L99" s="20" t="s">
        <v>10</v>
      </c>
      <c r="M99" s="19" t="s">
        <v>36</v>
      </c>
      <c r="N99" s="2" t="s">
        <v>354</v>
      </c>
    </row>
    <row r="100" spans="1:14" ht="54.6" hidden="1" thickBot="1" x14ac:dyDescent="0.4">
      <c r="A100" s="2">
        <v>98</v>
      </c>
      <c r="C100" s="2">
        <v>74</v>
      </c>
      <c r="D100" s="2" t="s">
        <v>507</v>
      </c>
      <c r="E100" s="64" t="s">
        <v>432</v>
      </c>
      <c r="F100" s="65" t="s">
        <v>433</v>
      </c>
      <c r="G100" s="24" t="s">
        <v>213</v>
      </c>
      <c r="H100" s="18" t="s">
        <v>214</v>
      </c>
      <c r="I100" s="17"/>
      <c r="J100" s="18"/>
      <c r="K100" s="19" t="s">
        <v>10</v>
      </c>
      <c r="L100" s="20" t="s">
        <v>10</v>
      </c>
      <c r="M100" s="19" t="s">
        <v>215</v>
      </c>
      <c r="N100" s="2" t="s">
        <v>354</v>
      </c>
    </row>
    <row r="101" spans="1:14" ht="54.6" hidden="1" thickBot="1" x14ac:dyDescent="0.4">
      <c r="A101" s="2">
        <v>99</v>
      </c>
      <c r="C101" s="2">
        <v>75</v>
      </c>
      <c r="D101" s="2" t="s">
        <v>508</v>
      </c>
      <c r="E101" s="64" t="s">
        <v>435</v>
      </c>
      <c r="F101" s="65" t="s">
        <v>436</v>
      </c>
      <c r="G101" s="24" t="s">
        <v>216</v>
      </c>
      <c r="H101" s="18" t="s">
        <v>217</v>
      </c>
      <c r="I101" s="17"/>
      <c r="J101" s="18"/>
      <c r="K101" s="19" t="s">
        <v>10</v>
      </c>
      <c r="L101" s="20" t="s">
        <v>10</v>
      </c>
      <c r="M101" s="19" t="s">
        <v>215</v>
      </c>
      <c r="N101" s="2" t="s">
        <v>354</v>
      </c>
    </row>
    <row r="102" spans="1:14" ht="36.6" hidden="1" thickBot="1" x14ac:dyDescent="0.4">
      <c r="A102" s="2">
        <v>100</v>
      </c>
      <c r="C102" s="2">
        <v>76</v>
      </c>
      <c r="D102" s="2" t="s">
        <v>509</v>
      </c>
      <c r="E102" s="64" t="s">
        <v>438</v>
      </c>
      <c r="F102" s="65" t="s">
        <v>439</v>
      </c>
      <c r="G102" s="207" t="s">
        <v>218</v>
      </c>
      <c r="H102" s="29" t="s">
        <v>219</v>
      </c>
      <c r="I102" s="53"/>
      <c r="J102" s="59"/>
      <c r="K102" s="60" t="s">
        <v>59</v>
      </c>
      <c r="L102" s="60" t="s">
        <v>59</v>
      </c>
      <c r="M102" s="30" t="s">
        <v>220</v>
      </c>
      <c r="N102" s="2" t="s">
        <v>354</v>
      </c>
    </row>
    <row r="103" spans="1:14" hidden="1" thickBot="1" x14ac:dyDescent="0.4">
      <c r="A103" s="2">
        <v>101</v>
      </c>
      <c r="C103" s="2">
        <v>77</v>
      </c>
      <c r="G103" s="208"/>
      <c r="H103" s="31"/>
      <c r="I103" s="56"/>
      <c r="J103" s="61"/>
      <c r="K103" s="62"/>
      <c r="L103" s="62"/>
      <c r="M103" s="32" t="s">
        <v>221</v>
      </c>
      <c r="N103" s="2" t="s">
        <v>354</v>
      </c>
    </row>
    <row r="104" spans="1:14" ht="36.6" hidden="1" thickBot="1" x14ac:dyDescent="0.4">
      <c r="A104" s="2">
        <v>102</v>
      </c>
      <c r="C104" s="2">
        <v>78</v>
      </c>
      <c r="D104" s="2" t="s">
        <v>510</v>
      </c>
      <c r="E104" s="64" t="s">
        <v>441</v>
      </c>
      <c r="F104" s="65" t="s">
        <v>442</v>
      </c>
      <c r="G104" s="33" t="s">
        <v>222</v>
      </c>
      <c r="H104" s="34" t="s">
        <v>223</v>
      </c>
      <c r="I104" s="17"/>
      <c r="J104" s="34"/>
      <c r="K104" s="32" t="s">
        <v>59</v>
      </c>
      <c r="L104" s="35" t="s">
        <v>59</v>
      </c>
      <c r="M104" s="32" t="s">
        <v>224</v>
      </c>
      <c r="N104" s="2" t="s">
        <v>354</v>
      </c>
    </row>
    <row r="105" spans="1:14" ht="47.1" hidden="1" thickBot="1" x14ac:dyDescent="0.4">
      <c r="A105" s="2">
        <v>103</v>
      </c>
      <c r="C105" s="2">
        <v>79</v>
      </c>
      <c r="D105" s="2" t="s">
        <v>511</v>
      </c>
      <c r="E105" s="64" t="s">
        <v>444</v>
      </c>
      <c r="F105" s="65" t="s">
        <v>445</v>
      </c>
      <c r="G105" s="33" t="s">
        <v>225</v>
      </c>
      <c r="H105" s="34" t="s">
        <v>226</v>
      </c>
      <c r="I105" s="17"/>
      <c r="J105" s="34"/>
      <c r="K105" s="32" t="s">
        <v>59</v>
      </c>
      <c r="L105" s="35" t="s">
        <v>59</v>
      </c>
      <c r="M105" s="32" t="s">
        <v>227</v>
      </c>
      <c r="N105" s="2" t="s">
        <v>354</v>
      </c>
    </row>
    <row r="106" spans="1:14" ht="47.1" hidden="1" thickBot="1" x14ac:dyDescent="0.4">
      <c r="A106" s="2">
        <v>104</v>
      </c>
      <c r="C106" s="2">
        <v>80</v>
      </c>
      <c r="D106" s="2" t="s">
        <v>512</v>
      </c>
      <c r="E106" s="64" t="s">
        <v>447</v>
      </c>
      <c r="F106" s="65" t="s">
        <v>448</v>
      </c>
      <c r="G106" s="24" t="s">
        <v>228</v>
      </c>
      <c r="H106" s="18" t="s">
        <v>229</v>
      </c>
      <c r="I106" s="17"/>
      <c r="J106" s="18"/>
      <c r="K106" s="19" t="s">
        <v>10</v>
      </c>
      <c r="L106" s="20" t="s">
        <v>10</v>
      </c>
      <c r="M106" s="19" t="s">
        <v>215</v>
      </c>
      <c r="N106" s="2" t="s">
        <v>354</v>
      </c>
    </row>
    <row r="107" spans="1:14" ht="47.1" hidden="1" thickBot="1" x14ac:dyDescent="0.4">
      <c r="A107" s="2">
        <v>105</v>
      </c>
      <c r="C107" s="2">
        <v>81</v>
      </c>
      <c r="D107" s="2" t="s">
        <v>513</v>
      </c>
      <c r="E107" s="64" t="s">
        <v>450</v>
      </c>
      <c r="F107" s="65" t="s">
        <v>448</v>
      </c>
      <c r="G107" s="24" t="s">
        <v>230</v>
      </c>
      <c r="H107" s="18" t="s">
        <v>231</v>
      </c>
      <c r="I107" s="17"/>
      <c r="J107" s="18"/>
      <c r="K107" s="19" t="s">
        <v>10</v>
      </c>
      <c r="L107" s="20" t="s">
        <v>10</v>
      </c>
      <c r="M107" s="19" t="s">
        <v>215</v>
      </c>
      <c r="N107" s="2" t="s">
        <v>354</v>
      </c>
    </row>
    <row r="108" spans="1:14" ht="54.6" hidden="1" thickBot="1" x14ac:dyDescent="0.4">
      <c r="A108" s="2">
        <v>106</v>
      </c>
      <c r="C108" s="2">
        <v>63</v>
      </c>
      <c r="D108" s="74" t="s">
        <v>514</v>
      </c>
      <c r="E108" s="66" t="s">
        <v>452</v>
      </c>
      <c r="G108" s="24" t="s">
        <v>232</v>
      </c>
      <c r="H108" s="18" t="s">
        <v>233</v>
      </c>
      <c r="I108" s="17"/>
      <c r="J108" s="18"/>
      <c r="K108" s="20" t="s">
        <v>10</v>
      </c>
      <c r="L108" s="20" t="s">
        <v>10</v>
      </c>
      <c r="M108" s="20" t="s">
        <v>215</v>
      </c>
      <c r="N108" s="2" t="s">
        <v>350</v>
      </c>
    </row>
    <row r="109" spans="1:14" ht="72.599999999999994" hidden="1" thickBot="1" x14ac:dyDescent="0.4">
      <c r="A109" s="2">
        <v>107</v>
      </c>
      <c r="C109" s="2">
        <v>64</v>
      </c>
      <c r="D109" s="75" t="s">
        <v>515</v>
      </c>
      <c r="E109" s="64" t="s">
        <v>454</v>
      </c>
      <c r="F109" s="65" t="s">
        <v>455</v>
      </c>
      <c r="G109" s="24" t="s">
        <v>234</v>
      </c>
      <c r="H109" s="16" t="s">
        <v>235</v>
      </c>
      <c r="I109" s="17"/>
      <c r="J109" s="18"/>
      <c r="K109" s="20" t="s">
        <v>10</v>
      </c>
      <c r="L109" s="20" t="s">
        <v>10</v>
      </c>
      <c r="M109" s="20" t="s">
        <v>215</v>
      </c>
      <c r="N109" s="2" t="s">
        <v>353</v>
      </c>
    </row>
    <row r="110" spans="1:14" ht="36.6" hidden="1" thickBot="1" x14ac:dyDescent="0.4">
      <c r="A110" s="2">
        <v>108</v>
      </c>
      <c r="C110" s="2">
        <v>65</v>
      </c>
      <c r="D110" s="74" t="s">
        <v>516</v>
      </c>
      <c r="E110" s="64" t="s">
        <v>457</v>
      </c>
      <c r="F110" s="65" t="s">
        <v>458</v>
      </c>
      <c r="G110" s="24" t="s">
        <v>236</v>
      </c>
      <c r="H110" s="18" t="s">
        <v>237</v>
      </c>
      <c r="I110" s="17"/>
      <c r="J110" s="18"/>
      <c r="K110" s="20" t="s">
        <v>10</v>
      </c>
      <c r="L110" s="20" t="s">
        <v>10</v>
      </c>
      <c r="M110" s="20" t="s">
        <v>215</v>
      </c>
      <c r="N110" s="2" t="s">
        <v>350</v>
      </c>
    </row>
    <row r="111" spans="1:14" ht="36.6" hidden="1" thickBot="1" x14ac:dyDescent="0.4">
      <c r="A111" s="2">
        <v>109</v>
      </c>
      <c r="C111" s="2">
        <v>66</v>
      </c>
      <c r="D111" s="74" t="s">
        <v>517</v>
      </c>
      <c r="E111" s="64" t="s">
        <v>460</v>
      </c>
      <c r="F111" s="65" t="s">
        <v>458</v>
      </c>
      <c r="G111" s="24" t="s">
        <v>238</v>
      </c>
      <c r="H111" s="16" t="s">
        <v>239</v>
      </c>
      <c r="I111" s="17"/>
      <c r="J111" s="18"/>
      <c r="K111" s="20" t="s">
        <v>10</v>
      </c>
      <c r="L111" s="20" t="s">
        <v>10</v>
      </c>
      <c r="M111" s="20" t="s">
        <v>215</v>
      </c>
      <c r="N111" s="2" t="s">
        <v>350</v>
      </c>
    </row>
    <row r="112" spans="1:14" ht="54.6" hidden="1" thickBot="1" x14ac:dyDescent="0.4">
      <c r="A112" s="2">
        <v>110</v>
      </c>
      <c r="C112" s="2">
        <v>82</v>
      </c>
      <c r="D112" s="2" t="s">
        <v>518</v>
      </c>
      <c r="E112" s="64" t="s">
        <v>462</v>
      </c>
      <c r="F112" s="65" t="s">
        <v>463</v>
      </c>
      <c r="G112" s="24" t="s">
        <v>240</v>
      </c>
      <c r="H112" s="18" t="s">
        <v>241</v>
      </c>
      <c r="I112" s="17"/>
      <c r="J112" s="18"/>
      <c r="K112" s="19" t="s">
        <v>10</v>
      </c>
      <c r="L112" s="20" t="s">
        <v>10</v>
      </c>
      <c r="M112" s="19" t="s">
        <v>215</v>
      </c>
      <c r="N112" s="2" t="s">
        <v>354</v>
      </c>
    </row>
    <row r="113" spans="1:14" ht="36.6" hidden="1" thickBot="1" x14ac:dyDescent="0.4">
      <c r="A113" s="2">
        <v>111</v>
      </c>
      <c r="C113" s="2">
        <v>67</v>
      </c>
      <c r="D113" s="74" t="s">
        <v>519</v>
      </c>
      <c r="E113" s="64" t="s">
        <v>465</v>
      </c>
      <c r="F113" s="65" t="s">
        <v>466</v>
      </c>
      <c r="G113" s="46" t="s">
        <v>242</v>
      </c>
      <c r="H113" s="29" t="s">
        <v>243</v>
      </c>
      <c r="I113" s="53"/>
      <c r="J113" s="59"/>
      <c r="K113" s="60" t="s">
        <v>59</v>
      </c>
      <c r="L113" s="60" t="s">
        <v>59</v>
      </c>
      <c r="M113" s="73" t="s">
        <v>244</v>
      </c>
      <c r="N113" s="2" t="s">
        <v>350</v>
      </c>
    </row>
    <row r="114" spans="1:14" hidden="1" thickBot="1" x14ac:dyDescent="0.4">
      <c r="A114" s="2">
        <v>112</v>
      </c>
      <c r="G114" s="33"/>
      <c r="H114" s="31"/>
      <c r="I114" s="56"/>
      <c r="J114" s="61"/>
      <c r="K114" s="62"/>
      <c r="L114" s="62"/>
      <c r="M114" s="32" t="s">
        <v>245</v>
      </c>
    </row>
    <row r="115" spans="1:14" ht="72.599999999999994" hidden="1" thickBot="1" x14ac:dyDescent="0.4">
      <c r="A115" s="2">
        <v>113</v>
      </c>
      <c r="C115" s="2">
        <v>68</v>
      </c>
      <c r="D115" s="2" t="s">
        <v>520</v>
      </c>
      <c r="E115" s="66" t="s">
        <v>468</v>
      </c>
      <c r="G115" s="24" t="s">
        <v>246</v>
      </c>
      <c r="H115" s="42" t="s">
        <v>247</v>
      </c>
      <c r="I115" s="17"/>
      <c r="J115" s="18"/>
      <c r="K115" s="19" t="s">
        <v>10</v>
      </c>
      <c r="L115" s="20" t="s">
        <v>10</v>
      </c>
      <c r="M115" s="19" t="s">
        <v>215</v>
      </c>
      <c r="N115" s="2" t="s">
        <v>349</v>
      </c>
    </row>
    <row r="116" spans="1:14" ht="36.6" hidden="1" thickBot="1" x14ac:dyDescent="0.4">
      <c r="A116" s="2">
        <v>114</v>
      </c>
      <c r="C116" s="2">
        <v>69</v>
      </c>
      <c r="D116" s="2" t="s">
        <v>521</v>
      </c>
      <c r="E116" s="66" t="s">
        <v>470</v>
      </c>
      <c r="G116" s="24" t="s">
        <v>248</v>
      </c>
      <c r="H116" s="42" t="s">
        <v>249</v>
      </c>
      <c r="I116" s="17"/>
      <c r="J116" s="18"/>
      <c r="K116" s="19" t="s">
        <v>10</v>
      </c>
      <c r="L116" s="20" t="s">
        <v>10</v>
      </c>
      <c r="M116" s="19" t="s">
        <v>215</v>
      </c>
      <c r="N116" s="2" t="s">
        <v>349</v>
      </c>
    </row>
    <row r="117" spans="1:14" ht="72.599999999999994" hidden="1" thickBot="1" x14ac:dyDescent="0.4">
      <c r="A117" s="2">
        <v>115</v>
      </c>
      <c r="C117" s="2">
        <v>70</v>
      </c>
      <c r="D117" s="2" t="s">
        <v>522</v>
      </c>
      <c r="E117" s="66" t="s">
        <v>472</v>
      </c>
      <c r="G117" s="24" t="s">
        <v>250</v>
      </c>
      <c r="H117" s="18" t="s">
        <v>251</v>
      </c>
      <c r="I117" s="17"/>
      <c r="J117" s="18"/>
      <c r="K117" s="19" t="s">
        <v>10</v>
      </c>
      <c r="L117" s="20" t="s">
        <v>10</v>
      </c>
      <c r="M117" s="19" t="s">
        <v>252</v>
      </c>
      <c r="N117" s="2" t="s">
        <v>349</v>
      </c>
    </row>
    <row r="118" spans="1:14" ht="36.6" hidden="1" thickBot="1" x14ac:dyDescent="0.4">
      <c r="A118" s="2">
        <v>116</v>
      </c>
      <c r="C118" s="2">
        <v>86</v>
      </c>
      <c r="D118" s="2" t="s">
        <v>523</v>
      </c>
      <c r="E118" s="64" t="s">
        <v>474</v>
      </c>
      <c r="F118" s="65" t="s">
        <v>475</v>
      </c>
      <c r="G118" s="24" t="s">
        <v>253</v>
      </c>
      <c r="H118" s="18" t="s">
        <v>254</v>
      </c>
      <c r="I118" s="17"/>
      <c r="J118" s="18"/>
      <c r="K118" s="19" t="s">
        <v>10</v>
      </c>
      <c r="L118" s="20" t="s">
        <v>10</v>
      </c>
      <c r="M118" s="19" t="s">
        <v>255</v>
      </c>
      <c r="N118" s="2" t="s">
        <v>355</v>
      </c>
    </row>
    <row r="119" spans="1:14" ht="16.5" thickBot="1" x14ac:dyDescent="0.3">
      <c r="A119" s="2">
        <v>117</v>
      </c>
      <c r="G119" s="36" t="s">
        <v>256</v>
      </c>
      <c r="H119" s="37" t="s">
        <v>257</v>
      </c>
      <c r="I119" s="12"/>
      <c r="J119" s="37"/>
      <c r="K119" s="38" t="s">
        <v>173</v>
      </c>
      <c r="L119" s="39" t="s">
        <v>173</v>
      </c>
      <c r="M119" s="38" t="s">
        <v>173</v>
      </c>
      <c r="N119" s="2" t="s">
        <v>352</v>
      </c>
    </row>
    <row r="120" spans="1:14" x14ac:dyDescent="0.25">
      <c r="A120" s="2">
        <v>118</v>
      </c>
      <c r="C120" s="2">
        <v>83</v>
      </c>
      <c r="G120" s="207" t="s">
        <v>258</v>
      </c>
      <c r="H120" s="29" t="s">
        <v>259</v>
      </c>
      <c r="I120" s="53"/>
      <c r="J120" s="59"/>
      <c r="K120" s="60" t="s">
        <v>59</v>
      </c>
      <c r="L120" s="60" t="s">
        <v>59</v>
      </c>
      <c r="M120" s="30" t="s">
        <v>197</v>
      </c>
      <c r="N120" s="2" t="s">
        <v>352</v>
      </c>
    </row>
    <row r="121" spans="1:14" ht="15.75" thickBot="1" x14ac:dyDescent="0.3">
      <c r="A121" s="2">
        <v>119</v>
      </c>
      <c r="G121" s="208"/>
      <c r="H121" s="31"/>
      <c r="I121" s="56"/>
      <c r="J121" s="61"/>
      <c r="K121" s="62"/>
      <c r="L121" s="62"/>
      <c r="M121" s="32" t="s">
        <v>201</v>
      </c>
      <c r="N121" s="2" t="s">
        <v>352</v>
      </c>
    </row>
    <row r="122" spans="1:14" x14ac:dyDescent="0.25">
      <c r="A122" s="2">
        <v>120</v>
      </c>
      <c r="C122" s="2">
        <v>84</v>
      </c>
      <c r="G122" s="207" t="s">
        <v>260</v>
      </c>
      <c r="H122" s="29" t="s">
        <v>261</v>
      </c>
      <c r="I122" s="53"/>
      <c r="J122" s="59"/>
      <c r="K122" s="60" t="s">
        <v>59</v>
      </c>
      <c r="L122" s="60" t="s">
        <v>59</v>
      </c>
      <c r="M122" s="30" t="s">
        <v>197</v>
      </c>
      <c r="N122" s="2" t="s">
        <v>352</v>
      </c>
    </row>
    <row r="123" spans="1:14" ht="15.75" thickBot="1" x14ac:dyDescent="0.3">
      <c r="A123" s="2">
        <v>121</v>
      </c>
      <c r="G123" s="208"/>
      <c r="H123" s="31"/>
      <c r="I123" s="56"/>
      <c r="J123" s="61"/>
      <c r="K123" s="62"/>
      <c r="L123" s="62"/>
      <c r="M123" s="32" t="s">
        <v>201</v>
      </c>
      <c r="N123" s="2" t="s">
        <v>352</v>
      </c>
    </row>
    <row r="124" spans="1:14" hidden="1" thickBot="1" x14ac:dyDescent="0.4">
      <c r="A124" s="2">
        <v>122</v>
      </c>
      <c r="G124" s="4"/>
      <c r="H124" s="5" t="s">
        <v>262</v>
      </c>
      <c r="I124" s="6"/>
      <c r="J124" s="7"/>
      <c r="K124" s="8" t="s">
        <v>10</v>
      </c>
      <c r="L124" s="9" t="s">
        <v>10</v>
      </c>
      <c r="M124" s="8" t="s">
        <v>10</v>
      </c>
      <c r="N124" s="2" t="s">
        <v>355</v>
      </c>
    </row>
    <row r="125" spans="1:14" ht="15.95" hidden="1" thickBot="1" x14ac:dyDescent="0.4">
      <c r="A125" s="2">
        <v>123</v>
      </c>
      <c r="G125" s="27" t="s">
        <v>263</v>
      </c>
      <c r="H125" s="11" t="s">
        <v>264</v>
      </c>
      <c r="I125" s="12"/>
      <c r="J125" s="11"/>
      <c r="K125" s="13" t="s">
        <v>12</v>
      </c>
      <c r="L125" s="14" t="s">
        <v>12</v>
      </c>
      <c r="M125" s="13" t="s">
        <v>12</v>
      </c>
      <c r="N125" s="2" t="s">
        <v>355</v>
      </c>
    </row>
    <row r="126" spans="1:14" hidden="1" thickBot="1" x14ac:dyDescent="0.4">
      <c r="A126" s="2">
        <v>124</v>
      </c>
      <c r="G126" s="24" t="s">
        <v>265</v>
      </c>
      <c r="H126" s="18" t="s">
        <v>266</v>
      </c>
      <c r="I126" s="17"/>
      <c r="J126" s="18"/>
      <c r="K126" s="19" t="s">
        <v>10</v>
      </c>
      <c r="L126" s="20" t="s">
        <v>10</v>
      </c>
      <c r="M126" s="19" t="s">
        <v>267</v>
      </c>
      <c r="N126" s="2" t="s">
        <v>355</v>
      </c>
    </row>
    <row r="127" spans="1:14" ht="25.5" hidden="1" thickBot="1" x14ac:dyDescent="0.4">
      <c r="A127" s="2">
        <v>125</v>
      </c>
      <c r="G127" s="24" t="s">
        <v>268</v>
      </c>
      <c r="H127" s="16" t="s">
        <v>269</v>
      </c>
      <c r="I127" s="17"/>
      <c r="J127" s="18"/>
      <c r="K127" s="19" t="s">
        <v>10</v>
      </c>
      <c r="L127" s="20" t="s">
        <v>10</v>
      </c>
      <c r="M127" s="19" t="s">
        <v>270</v>
      </c>
      <c r="N127" s="2" t="s">
        <v>355</v>
      </c>
    </row>
    <row r="128" spans="1:14" ht="25.5" hidden="1" thickBot="1" x14ac:dyDescent="0.4">
      <c r="A128" s="2">
        <v>126</v>
      </c>
      <c r="G128" s="24" t="s">
        <v>271</v>
      </c>
      <c r="H128" s="16" t="s">
        <v>272</v>
      </c>
      <c r="I128" s="17"/>
      <c r="J128" s="18"/>
      <c r="K128" s="19" t="s">
        <v>10</v>
      </c>
      <c r="L128" s="20" t="s">
        <v>10</v>
      </c>
      <c r="M128" s="19" t="s">
        <v>273</v>
      </c>
      <c r="N128" s="2" t="s">
        <v>355</v>
      </c>
    </row>
    <row r="129" spans="1:14" ht="15.95" hidden="1" thickBot="1" x14ac:dyDescent="0.4">
      <c r="A129" s="2">
        <v>127</v>
      </c>
      <c r="G129" s="27" t="s">
        <v>274</v>
      </c>
      <c r="H129" s="11" t="s">
        <v>275</v>
      </c>
      <c r="I129" s="12"/>
      <c r="J129" s="11"/>
      <c r="K129" s="13" t="s">
        <v>12</v>
      </c>
      <c r="L129" s="14" t="s">
        <v>12</v>
      </c>
      <c r="M129" s="13" t="s">
        <v>12</v>
      </c>
      <c r="N129" s="2" t="s">
        <v>355</v>
      </c>
    </row>
    <row r="130" spans="1:14" ht="25.5" hidden="1" thickBot="1" x14ac:dyDescent="0.4">
      <c r="A130" s="2">
        <v>128</v>
      </c>
      <c r="G130" s="24" t="s">
        <v>276</v>
      </c>
      <c r="H130" s="16" t="s">
        <v>277</v>
      </c>
      <c r="I130" s="17"/>
      <c r="J130" s="18"/>
      <c r="K130" s="19" t="s">
        <v>10</v>
      </c>
      <c r="L130" s="20" t="s">
        <v>10</v>
      </c>
      <c r="M130" s="19" t="s">
        <v>278</v>
      </c>
      <c r="N130" s="2" t="s">
        <v>355</v>
      </c>
    </row>
    <row r="131" spans="1:14" ht="14.45" hidden="1" x14ac:dyDescent="0.35">
      <c r="A131" s="2">
        <v>129</v>
      </c>
      <c r="G131" s="209" t="s">
        <v>279</v>
      </c>
      <c r="H131" s="21" t="s">
        <v>280</v>
      </c>
      <c r="I131" s="53"/>
      <c r="J131" s="54"/>
      <c r="K131" s="55" t="s">
        <v>10</v>
      </c>
      <c r="L131" s="55" t="s">
        <v>10</v>
      </c>
      <c r="M131" s="22" t="s">
        <v>281</v>
      </c>
      <c r="N131" s="2" t="s">
        <v>355</v>
      </c>
    </row>
    <row r="132" spans="1:14" hidden="1" thickBot="1" x14ac:dyDescent="0.4">
      <c r="A132" s="2">
        <v>130</v>
      </c>
      <c r="G132" s="210"/>
      <c r="H132" s="23"/>
      <c r="I132" s="56"/>
      <c r="J132" s="57"/>
      <c r="K132" s="58"/>
      <c r="L132" s="58"/>
      <c r="M132" s="19" t="s">
        <v>282</v>
      </c>
      <c r="N132" s="2" t="s">
        <v>355</v>
      </c>
    </row>
    <row r="133" spans="1:14" ht="14.45" hidden="1" x14ac:dyDescent="0.35">
      <c r="A133" s="2">
        <v>131</v>
      </c>
      <c r="G133" s="207" t="s">
        <v>283</v>
      </c>
      <c r="H133" s="29" t="s">
        <v>284</v>
      </c>
      <c r="I133" s="53"/>
      <c r="J133" s="59"/>
      <c r="K133" s="60" t="s">
        <v>59</v>
      </c>
      <c r="L133" s="60" t="s">
        <v>59</v>
      </c>
      <c r="M133" s="30" t="s">
        <v>177</v>
      </c>
      <c r="N133" s="2" t="s">
        <v>355</v>
      </c>
    </row>
    <row r="134" spans="1:14" hidden="1" thickBot="1" x14ac:dyDescent="0.4">
      <c r="A134" s="2">
        <v>132</v>
      </c>
      <c r="G134" s="208"/>
      <c r="H134" s="31"/>
      <c r="I134" s="56"/>
      <c r="J134" s="61"/>
      <c r="K134" s="62"/>
      <c r="L134" s="62"/>
      <c r="M134" s="32" t="s">
        <v>285</v>
      </c>
      <c r="N134" s="2" t="s">
        <v>355</v>
      </c>
    </row>
    <row r="135" spans="1:14" ht="14.45" hidden="1" x14ac:dyDescent="0.35">
      <c r="A135" s="2">
        <v>133</v>
      </c>
      <c r="G135" s="209" t="s">
        <v>286</v>
      </c>
      <c r="H135" s="21" t="s">
        <v>287</v>
      </c>
      <c r="I135" s="53"/>
      <c r="J135" s="54"/>
      <c r="K135" s="55" t="s">
        <v>10</v>
      </c>
      <c r="L135" s="55" t="s">
        <v>10</v>
      </c>
      <c r="M135" s="22" t="s">
        <v>288</v>
      </c>
      <c r="N135" s="2" t="s">
        <v>355</v>
      </c>
    </row>
    <row r="136" spans="1:14" hidden="1" thickBot="1" x14ac:dyDescent="0.4">
      <c r="A136" s="2">
        <v>134</v>
      </c>
      <c r="G136" s="210"/>
      <c r="H136" s="23"/>
      <c r="I136" s="56"/>
      <c r="J136" s="57"/>
      <c r="K136" s="58"/>
      <c r="L136" s="58"/>
      <c r="M136" s="19" t="s">
        <v>289</v>
      </c>
      <c r="N136" s="2" t="s">
        <v>355</v>
      </c>
    </row>
    <row r="137" spans="1:14" ht="37.5" hidden="1" x14ac:dyDescent="0.35">
      <c r="A137" s="2">
        <v>135</v>
      </c>
      <c r="G137" s="209" t="s">
        <v>290</v>
      </c>
      <c r="H137" s="25" t="s">
        <v>291</v>
      </c>
      <c r="I137" s="53"/>
      <c r="J137" s="54"/>
      <c r="K137" s="55" t="s">
        <v>10</v>
      </c>
      <c r="L137" s="55" t="s">
        <v>10</v>
      </c>
      <c r="M137" s="22" t="s">
        <v>281</v>
      </c>
      <c r="N137" s="2" t="s">
        <v>355</v>
      </c>
    </row>
    <row r="138" spans="1:14" hidden="1" thickBot="1" x14ac:dyDescent="0.4">
      <c r="A138" s="2">
        <v>136</v>
      </c>
      <c r="G138" s="210"/>
      <c r="H138" s="26"/>
      <c r="I138" s="56"/>
      <c r="J138" s="57"/>
      <c r="K138" s="58"/>
      <c r="L138" s="58"/>
      <c r="M138" s="19" t="s">
        <v>292</v>
      </c>
      <c r="N138" s="2" t="s">
        <v>355</v>
      </c>
    </row>
    <row r="139" spans="1:14" ht="14.45" hidden="1" x14ac:dyDescent="0.35">
      <c r="A139" s="2">
        <v>137</v>
      </c>
      <c r="G139" s="209" t="s">
        <v>293</v>
      </c>
      <c r="H139" s="21" t="s">
        <v>294</v>
      </c>
      <c r="I139" s="53"/>
      <c r="J139" s="54"/>
      <c r="K139" s="55" t="s">
        <v>10</v>
      </c>
      <c r="L139" s="55" t="s">
        <v>10</v>
      </c>
      <c r="M139" s="22" t="s">
        <v>295</v>
      </c>
      <c r="N139" s="2" t="s">
        <v>355</v>
      </c>
    </row>
    <row r="140" spans="1:14" hidden="1" thickBot="1" x14ac:dyDescent="0.4">
      <c r="A140" s="2">
        <v>138</v>
      </c>
      <c r="G140" s="210"/>
      <c r="H140" s="23"/>
      <c r="I140" s="56"/>
      <c r="J140" s="57"/>
      <c r="K140" s="58"/>
      <c r="L140" s="58"/>
      <c r="M140" s="19" t="s">
        <v>296</v>
      </c>
      <c r="N140" s="2" t="s">
        <v>355</v>
      </c>
    </row>
    <row r="141" spans="1:14" ht="14.45" hidden="1" x14ac:dyDescent="0.35">
      <c r="A141" s="2">
        <v>139</v>
      </c>
      <c r="G141" s="209" t="s">
        <v>297</v>
      </c>
      <c r="H141" s="21" t="s">
        <v>298</v>
      </c>
      <c r="I141" s="53"/>
      <c r="J141" s="54"/>
      <c r="K141" s="55" t="s">
        <v>10</v>
      </c>
      <c r="L141" s="55" t="s">
        <v>10</v>
      </c>
      <c r="M141" s="22" t="s">
        <v>299</v>
      </c>
      <c r="N141" s="2" t="s">
        <v>355</v>
      </c>
    </row>
    <row r="142" spans="1:14" hidden="1" thickBot="1" x14ac:dyDescent="0.4">
      <c r="A142" s="2">
        <v>140</v>
      </c>
      <c r="G142" s="210"/>
      <c r="H142" s="23"/>
      <c r="I142" s="56"/>
      <c r="J142" s="57"/>
      <c r="K142" s="58"/>
      <c r="L142" s="58"/>
      <c r="M142" s="19" t="s">
        <v>300</v>
      </c>
      <c r="N142" s="2" t="s">
        <v>355</v>
      </c>
    </row>
    <row r="143" spans="1:14" ht="14.45" hidden="1" x14ac:dyDescent="0.35">
      <c r="A143" s="2">
        <v>141</v>
      </c>
      <c r="G143" s="209" t="s">
        <v>301</v>
      </c>
      <c r="H143" s="21" t="s">
        <v>302</v>
      </c>
      <c r="I143" s="53"/>
      <c r="J143" s="54"/>
      <c r="K143" s="55" t="s">
        <v>10</v>
      </c>
      <c r="L143" s="55" t="s">
        <v>10</v>
      </c>
      <c r="M143" s="22" t="s">
        <v>303</v>
      </c>
      <c r="N143" s="2" t="s">
        <v>355</v>
      </c>
    </row>
    <row r="144" spans="1:14" hidden="1" thickBot="1" x14ac:dyDescent="0.4">
      <c r="A144" s="2">
        <v>142</v>
      </c>
      <c r="G144" s="210"/>
      <c r="H144" s="23"/>
      <c r="I144" s="56"/>
      <c r="J144" s="57"/>
      <c r="K144" s="58"/>
      <c r="L144" s="58"/>
      <c r="M144" s="19" t="s">
        <v>304</v>
      </c>
      <c r="N144" s="2" t="s">
        <v>355</v>
      </c>
    </row>
    <row r="145" spans="1:14" hidden="1" thickBot="1" x14ac:dyDescent="0.4">
      <c r="A145" s="2">
        <v>143</v>
      </c>
      <c r="G145" s="24" t="s">
        <v>305</v>
      </c>
      <c r="H145" s="18" t="s">
        <v>306</v>
      </c>
      <c r="I145" s="17"/>
      <c r="J145" s="18"/>
      <c r="K145" s="19" t="s">
        <v>10</v>
      </c>
      <c r="L145" s="20" t="s">
        <v>10</v>
      </c>
      <c r="M145" s="19" t="s">
        <v>36</v>
      </c>
      <c r="N145" s="2" t="s">
        <v>355</v>
      </c>
    </row>
    <row r="146" spans="1:14" ht="15.95" hidden="1" thickBot="1" x14ac:dyDescent="0.4">
      <c r="A146" s="2">
        <v>144</v>
      </c>
      <c r="G146" s="27" t="s">
        <v>307</v>
      </c>
      <c r="H146" s="11" t="s">
        <v>308</v>
      </c>
      <c r="I146" s="12"/>
      <c r="J146" s="11"/>
      <c r="K146" s="13" t="s">
        <v>12</v>
      </c>
      <c r="L146" s="14" t="s">
        <v>12</v>
      </c>
      <c r="M146" s="13" t="s">
        <v>12</v>
      </c>
      <c r="N146" s="2" t="s">
        <v>353</v>
      </c>
    </row>
    <row r="147" spans="1:14" ht="14.45" hidden="1" x14ac:dyDescent="0.35">
      <c r="A147" s="2">
        <v>145</v>
      </c>
      <c r="G147" s="209" t="s">
        <v>309</v>
      </c>
      <c r="H147" s="25" t="s">
        <v>310</v>
      </c>
      <c r="I147" s="53"/>
      <c r="J147" s="54"/>
      <c r="K147" s="55" t="s">
        <v>10</v>
      </c>
      <c r="L147" s="55" t="s">
        <v>10</v>
      </c>
      <c r="M147" s="22" t="s">
        <v>281</v>
      </c>
      <c r="N147" s="2" t="s">
        <v>353</v>
      </c>
    </row>
    <row r="148" spans="1:14" hidden="1" thickBot="1" x14ac:dyDescent="0.4">
      <c r="A148" s="2">
        <v>146</v>
      </c>
      <c r="G148" s="210"/>
      <c r="H148" s="26"/>
      <c r="I148" s="56"/>
      <c r="J148" s="57"/>
      <c r="K148" s="58"/>
      <c r="L148" s="58"/>
      <c r="M148" s="19" t="s">
        <v>311</v>
      </c>
      <c r="N148" s="2" t="s">
        <v>353</v>
      </c>
    </row>
    <row r="149" spans="1:14" ht="14.45" hidden="1" x14ac:dyDescent="0.35">
      <c r="A149" s="2">
        <v>147</v>
      </c>
      <c r="G149" s="207" t="s">
        <v>312</v>
      </c>
      <c r="H149" s="29" t="s">
        <v>313</v>
      </c>
      <c r="I149" s="53"/>
      <c r="J149" s="59"/>
      <c r="K149" s="60" t="s">
        <v>59</v>
      </c>
      <c r="L149" s="60" t="s">
        <v>59</v>
      </c>
      <c r="M149" s="30" t="s">
        <v>314</v>
      </c>
      <c r="N149" s="2" t="s">
        <v>353</v>
      </c>
    </row>
    <row r="150" spans="1:14" hidden="1" thickBot="1" x14ac:dyDescent="0.4">
      <c r="A150" s="2">
        <v>148</v>
      </c>
      <c r="G150" s="208"/>
      <c r="H150" s="31"/>
      <c r="I150" s="56"/>
      <c r="J150" s="61"/>
      <c r="K150" s="62"/>
      <c r="L150" s="62"/>
      <c r="M150" s="32" t="s">
        <v>315</v>
      </c>
      <c r="N150" s="2" t="s">
        <v>353</v>
      </c>
    </row>
    <row r="151" spans="1:14" hidden="1" thickBot="1" x14ac:dyDescent="0.4">
      <c r="A151" s="2">
        <v>149</v>
      </c>
      <c r="G151" s="33" t="s">
        <v>316</v>
      </c>
      <c r="H151" s="34" t="s">
        <v>317</v>
      </c>
      <c r="I151" s="17"/>
      <c r="J151" s="34"/>
      <c r="K151" s="32" t="s">
        <v>59</v>
      </c>
      <c r="L151" s="35" t="s">
        <v>59</v>
      </c>
      <c r="M151" s="32" t="s">
        <v>318</v>
      </c>
      <c r="N151" s="2" t="s">
        <v>353</v>
      </c>
    </row>
    <row r="152" spans="1:14" ht="14.45" hidden="1" x14ac:dyDescent="0.35">
      <c r="A152" s="2">
        <v>150</v>
      </c>
      <c r="G152" s="209" t="s">
        <v>319</v>
      </c>
      <c r="H152" s="21" t="s">
        <v>320</v>
      </c>
      <c r="I152" s="53"/>
      <c r="J152" s="54"/>
      <c r="K152" s="55" t="s">
        <v>10</v>
      </c>
      <c r="L152" s="55" t="s">
        <v>10</v>
      </c>
      <c r="M152" s="22" t="s">
        <v>321</v>
      </c>
      <c r="N152" s="2" t="s">
        <v>353</v>
      </c>
    </row>
    <row r="153" spans="1:14" hidden="1" thickBot="1" x14ac:dyDescent="0.4">
      <c r="A153" s="2">
        <v>151</v>
      </c>
      <c r="G153" s="210"/>
      <c r="H153" s="23"/>
      <c r="I153" s="56"/>
      <c r="J153" s="57"/>
      <c r="K153" s="58"/>
      <c r="L153" s="58"/>
      <c r="M153" s="19" t="s">
        <v>311</v>
      </c>
      <c r="N153" s="2" t="s">
        <v>353</v>
      </c>
    </row>
    <row r="154" spans="1:14" ht="15.95" hidden="1" thickBot="1" x14ac:dyDescent="0.4">
      <c r="A154" s="2">
        <v>152</v>
      </c>
      <c r="G154" s="27" t="s">
        <v>322</v>
      </c>
      <c r="H154" s="11" t="s">
        <v>323</v>
      </c>
      <c r="I154" s="12"/>
      <c r="J154" s="11"/>
      <c r="K154" s="13" t="s">
        <v>12</v>
      </c>
      <c r="L154" s="14" t="s">
        <v>12</v>
      </c>
      <c r="M154" s="13" t="s">
        <v>12</v>
      </c>
      <c r="N154" s="2" t="s">
        <v>355</v>
      </c>
    </row>
    <row r="155" spans="1:14" hidden="1" thickBot="1" x14ac:dyDescent="0.4">
      <c r="A155" s="2">
        <v>153</v>
      </c>
      <c r="G155" s="24" t="s">
        <v>324</v>
      </c>
      <c r="H155" s="18" t="s">
        <v>325</v>
      </c>
      <c r="I155" s="17"/>
      <c r="J155" s="18"/>
      <c r="K155" s="19" t="s">
        <v>10</v>
      </c>
      <c r="L155" s="20" t="s">
        <v>10</v>
      </c>
      <c r="M155" s="19" t="s">
        <v>295</v>
      </c>
      <c r="N155" s="2" t="s">
        <v>355</v>
      </c>
    </row>
    <row r="156" spans="1:14" hidden="1" thickBot="1" x14ac:dyDescent="0.4">
      <c r="A156" s="2">
        <v>154</v>
      </c>
      <c r="G156" s="24" t="s">
        <v>326</v>
      </c>
      <c r="H156" s="18" t="s">
        <v>327</v>
      </c>
      <c r="I156" s="17"/>
      <c r="J156" s="18"/>
      <c r="K156" s="19" t="s">
        <v>10</v>
      </c>
      <c r="L156" s="20" t="s">
        <v>10</v>
      </c>
      <c r="M156" s="19" t="s">
        <v>328</v>
      </c>
      <c r="N156" s="2" t="s">
        <v>355</v>
      </c>
    </row>
    <row r="157" spans="1:14" hidden="1" thickBot="1" x14ac:dyDescent="0.4">
      <c r="A157" s="2">
        <v>155</v>
      </c>
      <c r="G157" s="24" t="s">
        <v>329</v>
      </c>
      <c r="H157" s="18" t="s">
        <v>330</v>
      </c>
      <c r="I157" s="17"/>
      <c r="J157" s="18"/>
      <c r="K157" s="19" t="s">
        <v>10</v>
      </c>
      <c r="L157" s="20" t="s">
        <v>10</v>
      </c>
      <c r="M157" s="19" t="s">
        <v>295</v>
      </c>
      <c r="N157" s="2" t="s">
        <v>355</v>
      </c>
    </row>
    <row r="158" spans="1:14" ht="24.95" hidden="1" x14ac:dyDescent="0.35">
      <c r="A158" s="2">
        <v>156</v>
      </c>
      <c r="G158" s="207" t="s">
        <v>331</v>
      </c>
      <c r="H158" s="29" t="s">
        <v>332</v>
      </c>
      <c r="I158" s="53"/>
      <c r="J158" s="59"/>
      <c r="K158" s="60" t="s">
        <v>59</v>
      </c>
      <c r="L158" s="60" t="s">
        <v>59</v>
      </c>
      <c r="M158" s="30" t="s">
        <v>333</v>
      </c>
      <c r="N158" s="2" t="s">
        <v>355</v>
      </c>
    </row>
    <row r="159" spans="1:14" hidden="1" thickBot="1" x14ac:dyDescent="0.4">
      <c r="A159" s="2">
        <v>157</v>
      </c>
      <c r="G159" s="208"/>
      <c r="H159" s="31"/>
      <c r="I159" s="56"/>
      <c r="J159" s="61"/>
      <c r="K159" s="62"/>
      <c r="L159" s="62"/>
      <c r="M159" s="32" t="s">
        <v>334</v>
      </c>
      <c r="N159" s="2" t="s">
        <v>355</v>
      </c>
    </row>
    <row r="160" spans="1:14" ht="15.95" hidden="1" thickBot="1" x14ac:dyDescent="0.4">
      <c r="A160" s="2">
        <v>158</v>
      </c>
      <c r="G160" s="27" t="s">
        <v>335</v>
      </c>
      <c r="H160" s="11" t="s">
        <v>336</v>
      </c>
      <c r="I160" s="12"/>
      <c r="J160" s="11"/>
      <c r="K160" s="13" t="s">
        <v>12</v>
      </c>
      <c r="L160" s="14" t="s">
        <v>12</v>
      </c>
      <c r="M160" s="13" t="s">
        <v>12</v>
      </c>
      <c r="N160" s="2" t="s">
        <v>355</v>
      </c>
    </row>
    <row r="161" spans="1:14" ht="14.45" hidden="1" x14ac:dyDescent="0.35">
      <c r="A161" s="2">
        <v>159</v>
      </c>
      <c r="G161" s="209" t="s">
        <v>337</v>
      </c>
      <c r="H161" s="21" t="s">
        <v>338</v>
      </c>
      <c r="I161" s="53"/>
      <c r="J161" s="54"/>
      <c r="K161" s="55" t="s">
        <v>10</v>
      </c>
      <c r="L161" s="55" t="s">
        <v>10</v>
      </c>
      <c r="M161" s="22" t="s">
        <v>295</v>
      </c>
      <c r="N161" s="2" t="s">
        <v>355</v>
      </c>
    </row>
    <row r="162" spans="1:14" hidden="1" thickBot="1" x14ac:dyDescent="0.4">
      <c r="A162" s="2">
        <v>160</v>
      </c>
      <c r="G162" s="210"/>
      <c r="H162" s="23"/>
      <c r="I162" s="56"/>
      <c r="J162" s="57"/>
      <c r="K162" s="58"/>
      <c r="L162" s="58"/>
      <c r="M162" s="19" t="s">
        <v>304</v>
      </c>
      <c r="N162" s="2" t="s">
        <v>355</v>
      </c>
    </row>
    <row r="163" spans="1:14" hidden="1" thickBot="1" x14ac:dyDescent="0.4">
      <c r="A163" s="2">
        <v>161</v>
      </c>
      <c r="G163" s="24" t="s">
        <v>339</v>
      </c>
      <c r="H163" s="18" t="s">
        <v>340</v>
      </c>
      <c r="I163" s="17"/>
      <c r="J163" s="18"/>
      <c r="K163" s="19" t="s">
        <v>10</v>
      </c>
      <c r="L163" s="20" t="s">
        <v>10</v>
      </c>
      <c r="M163" s="19" t="s">
        <v>295</v>
      </c>
      <c r="N163" s="2" t="s">
        <v>355</v>
      </c>
    </row>
    <row r="164" spans="1:14" ht="25.5" hidden="1" thickBot="1" x14ac:dyDescent="0.4">
      <c r="A164" s="2">
        <v>162</v>
      </c>
      <c r="G164" s="24" t="s">
        <v>341</v>
      </c>
      <c r="H164" s="16" t="s">
        <v>342</v>
      </c>
      <c r="I164" s="17"/>
      <c r="J164" s="18"/>
      <c r="K164" s="19" t="s">
        <v>10</v>
      </c>
      <c r="L164" s="20" t="s">
        <v>10</v>
      </c>
      <c r="M164" s="19" t="s">
        <v>343</v>
      </c>
      <c r="N164" s="2" t="s">
        <v>355</v>
      </c>
    </row>
    <row r="165" spans="1:14" hidden="1" thickBot="1" x14ac:dyDescent="0.4">
      <c r="A165" s="2">
        <v>163</v>
      </c>
      <c r="G165" s="24" t="s">
        <v>344</v>
      </c>
      <c r="H165" s="18" t="s">
        <v>345</v>
      </c>
      <c r="I165" s="17"/>
      <c r="J165" s="18"/>
      <c r="K165" s="19" t="s">
        <v>10</v>
      </c>
      <c r="L165" s="20" t="s">
        <v>10</v>
      </c>
      <c r="M165" s="19" t="s">
        <v>346</v>
      </c>
      <c r="N165" s="2" t="s">
        <v>355</v>
      </c>
    </row>
    <row r="166" spans="1:14" hidden="1" thickBot="1" x14ac:dyDescent="0.4">
      <c r="A166" s="2">
        <v>164</v>
      </c>
      <c r="G166" s="24" t="s">
        <v>347</v>
      </c>
      <c r="H166" s="18" t="s">
        <v>348</v>
      </c>
      <c r="I166" s="17"/>
      <c r="J166" s="18"/>
      <c r="K166" s="19" t="s">
        <v>10</v>
      </c>
      <c r="L166" s="20" t="s">
        <v>10</v>
      </c>
      <c r="M166" s="19" t="s">
        <v>36</v>
      </c>
      <c r="N166" s="2" t="s">
        <v>355</v>
      </c>
    </row>
    <row r="167" spans="1:14" ht="14.45" x14ac:dyDescent="0.35">
      <c r="G167" s="43"/>
    </row>
  </sheetData>
  <autoFilter ref="A2:N166">
    <filterColumn colId="13">
      <filters>
        <filter val="п"/>
      </filters>
    </filterColumn>
  </autoFilter>
  <mergeCells count="21">
    <mergeCell ref="G152:G153"/>
    <mergeCell ref="G149:G150"/>
    <mergeCell ref="G161:G162"/>
    <mergeCell ref="G158:G159"/>
    <mergeCell ref="G137:G138"/>
    <mergeCell ref="G135:G136"/>
    <mergeCell ref="G141:G142"/>
    <mergeCell ref="G139:G140"/>
    <mergeCell ref="G147:G148"/>
    <mergeCell ref="G143:G144"/>
    <mergeCell ref="G102:G103"/>
    <mergeCell ref="G122:G123"/>
    <mergeCell ref="G120:G121"/>
    <mergeCell ref="G133:G134"/>
    <mergeCell ref="G131:G132"/>
    <mergeCell ref="G28:G29"/>
    <mergeCell ref="G63:G64"/>
    <mergeCell ref="G83:G84"/>
    <mergeCell ref="G72:G73"/>
    <mergeCell ref="G94:G95"/>
    <mergeCell ref="G92:G9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tabSelected="1" topLeftCell="D1" workbookViewId="0">
      <pane ySplit="2" topLeftCell="A12" activePane="bottomLeft" state="frozen"/>
      <selection activeCell="D1" sqref="D1"/>
      <selection pane="bottomLeft" activeCell="F11" sqref="F11"/>
    </sheetView>
  </sheetViews>
  <sheetFormatPr defaultColWidth="8.7109375" defaultRowHeight="15" x14ac:dyDescent="0.2"/>
  <cols>
    <col min="1" max="3" width="0" style="2" hidden="1" customWidth="1"/>
    <col min="4" max="4" width="7.5703125" style="2" customWidth="1"/>
    <col min="5" max="5" width="63.140625" style="2" customWidth="1"/>
    <col min="6" max="6" width="74.28515625" style="133" customWidth="1"/>
    <col min="7" max="7" width="104.140625" style="2" customWidth="1"/>
    <col min="8" max="10" width="12.28515625" style="114" hidden="1" customWidth="1"/>
    <col min="11" max="11" width="17.42578125" style="44" hidden="1" customWidth="1"/>
    <col min="12" max="12" width="0" style="115" hidden="1" customWidth="1"/>
    <col min="13" max="16384" width="8.7109375" style="2"/>
  </cols>
  <sheetData>
    <row r="1" spans="1:12" s="109" customFormat="1" ht="21.75" thickBot="1" x14ac:dyDescent="0.3">
      <c r="D1" s="135" t="s">
        <v>700</v>
      </c>
      <c r="F1" s="106"/>
      <c r="H1" s="108"/>
      <c r="I1" s="108"/>
      <c r="J1" s="108"/>
      <c r="K1" s="104" t="e">
        <f>IF(SUM(J:J)&gt;1,"Ошибки в пунктах ","Ошибка в пункте ")&amp;K4&amp;K5&amp;K6&amp;K3&amp;K7&amp;K8&amp;K9&amp;K10&amp;K11&amp;K12&amp;#REF!&amp;#REF!&amp;K13&amp;K14&amp;K15&amp;K16&amp;K17&amp;K18&amp;K19&amp;K20&amp;K21&amp;K22&amp;K23&amp;K24&amp;K25&amp;K26&amp;K27&amp;K28</f>
        <v>#REF!</v>
      </c>
      <c r="L1" s="104"/>
    </row>
    <row r="2" spans="1:12" s="187" customFormat="1" ht="19.5" thickBot="1" x14ac:dyDescent="0.3">
      <c r="B2" s="187" t="s">
        <v>359</v>
      </c>
      <c r="C2" s="187" t="s">
        <v>356</v>
      </c>
      <c r="D2" s="166" t="s">
        <v>358</v>
      </c>
      <c r="E2" s="188" t="s">
        <v>598</v>
      </c>
      <c r="F2" s="167" t="s">
        <v>537</v>
      </c>
      <c r="G2" s="168" t="s">
        <v>540</v>
      </c>
      <c r="H2" s="189" t="s">
        <v>745</v>
      </c>
      <c r="I2" s="189" t="s">
        <v>752</v>
      </c>
      <c r="J2" s="189" t="s">
        <v>746</v>
      </c>
      <c r="K2" s="190" t="s">
        <v>751</v>
      </c>
      <c r="L2" s="115" t="s">
        <v>756</v>
      </c>
    </row>
    <row r="3" spans="1:12" s="109" customFormat="1" ht="120" x14ac:dyDescent="0.2">
      <c r="A3" s="109">
        <v>85</v>
      </c>
      <c r="B3" s="109">
        <v>71</v>
      </c>
      <c r="C3" s="109" t="s">
        <v>496</v>
      </c>
      <c r="D3" s="159" t="s">
        <v>653</v>
      </c>
      <c r="E3" s="191" t="s">
        <v>678</v>
      </c>
      <c r="F3" s="88" t="s">
        <v>840</v>
      </c>
      <c r="G3" s="192" t="s">
        <v>679</v>
      </c>
      <c r="H3" s="114">
        <v>1</v>
      </c>
      <c r="I3" s="114">
        <f>--AND(NOT(ISBLANK(F3)),J3&lt;&gt;1,H3=1,F3&lt;&gt;L3)</f>
        <v>1</v>
      </c>
      <c r="J3" s="114"/>
      <c r="K3" s="133" t="str">
        <f>IF(J3=1,D3&amp;IF(SUM($J4:J39)&gt;0,", ",""),"")</f>
        <v/>
      </c>
      <c r="L3" s="115" t="s">
        <v>557</v>
      </c>
    </row>
    <row r="4" spans="1:12" s="109" customFormat="1" ht="143.25" customHeight="1" x14ac:dyDescent="0.2">
      <c r="A4" s="109">
        <v>88</v>
      </c>
      <c r="B4" s="109">
        <v>72</v>
      </c>
      <c r="C4" s="109" t="s">
        <v>499</v>
      </c>
      <c r="D4" s="193" t="s">
        <v>663</v>
      </c>
      <c r="E4" s="160" t="s">
        <v>680</v>
      </c>
      <c r="F4" s="86" t="s">
        <v>841</v>
      </c>
      <c r="G4" s="148" t="s">
        <v>681</v>
      </c>
      <c r="H4" s="114">
        <v>1</v>
      </c>
      <c r="I4" s="114">
        <f t="shared" ref="I4:I12" si="0">--AND(NOT(ISBLANK(F4)),J4&lt;&gt;1,H4=1,F4&lt;&gt;L4)</f>
        <v>1</v>
      </c>
      <c r="J4" s="114"/>
      <c r="K4" s="133" t="str">
        <f>IF(J4=1,D4&amp;IF(SUM($J5:J40)&gt;0,", ",""),"")</f>
        <v/>
      </c>
      <c r="L4" s="115" t="s">
        <v>557</v>
      </c>
    </row>
    <row r="5" spans="1:12" s="109" customFormat="1" ht="97.5" customHeight="1" x14ac:dyDescent="0.2">
      <c r="A5" s="109">
        <v>89</v>
      </c>
      <c r="B5" s="109">
        <v>73</v>
      </c>
      <c r="C5" s="109" t="s">
        <v>500</v>
      </c>
      <c r="D5" s="193" t="s">
        <v>668</v>
      </c>
      <c r="E5" s="160" t="s">
        <v>682</v>
      </c>
      <c r="F5" s="86" t="s">
        <v>844</v>
      </c>
      <c r="G5" s="148" t="s">
        <v>683</v>
      </c>
      <c r="H5" s="114">
        <v>1</v>
      </c>
      <c r="I5" s="114">
        <f t="shared" si="0"/>
        <v>1</v>
      </c>
      <c r="J5" s="114"/>
      <c r="K5" s="133" t="str">
        <f>IF(J5=1,D5&amp;IF(SUM($J6:J41)&gt;0,", ",""),"")</f>
        <v/>
      </c>
      <c r="L5" s="115" t="s">
        <v>557</v>
      </c>
    </row>
    <row r="6" spans="1:12" s="109" customFormat="1" ht="88.5" customHeight="1" x14ac:dyDescent="0.2">
      <c r="A6" s="109">
        <v>97</v>
      </c>
      <c r="C6" s="109" t="s">
        <v>506</v>
      </c>
      <c r="D6" s="193" t="s">
        <v>684</v>
      </c>
      <c r="E6" s="160" t="s">
        <v>685</v>
      </c>
      <c r="F6" s="86" t="s">
        <v>843</v>
      </c>
      <c r="G6" s="148" t="s">
        <v>686</v>
      </c>
      <c r="H6" s="114">
        <v>1</v>
      </c>
      <c r="I6" s="114">
        <f t="shared" si="0"/>
        <v>1</v>
      </c>
      <c r="J6" s="114"/>
      <c r="K6" s="133" t="str">
        <f>IF(J6=1,D6&amp;IF(SUM($J7:J42)&gt;0,", ",""),"")</f>
        <v/>
      </c>
      <c r="L6" s="115" t="s">
        <v>557</v>
      </c>
    </row>
    <row r="7" spans="1:12" s="109" customFormat="1" ht="85.5" customHeight="1" x14ac:dyDescent="0.2">
      <c r="A7" s="109">
        <v>98</v>
      </c>
      <c r="B7" s="109">
        <v>74</v>
      </c>
      <c r="C7" s="109" t="s">
        <v>507</v>
      </c>
      <c r="D7" s="193" t="s">
        <v>671</v>
      </c>
      <c r="E7" s="160" t="s">
        <v>794</v>
      </c>
      <c r="F7" s="86" t="s">
        <v>842</v>
      </c>
      <c r="G7" s="148" t="s">
        <v>687</v>
      </c>
      <c r="H7" s="114">
        <v>1</v>
      </c>
      <c r="I7" s="114">
        <f t="shared" si="0"/>
        <v>1</v>
      </c>
      <c r="J7" s="114"/>
      <c r="K7" s="133" t="str">
        <f>IF(J7=1,D7&amp;IF(SUM($J8:J43)&gt;0,", ",""),"")</f>
        <v/>
      </c>
      <c r="L7" s="115" t="s">
        <v>557</v>
      </c>
    </row>
    <row r="8" spans="1:12" s="109" customFormat="1" ht="386.25" customHeight="1" x14ac:dyDescent="0.2">
      <c r="A8" s="109">
        <v>99</v>
      </c>
      <c r="B8" s="109">
        <v>75</v>
      </c>
      <c r="C8" s="109" t="s">
        <v>508</v>
      </c>
      <c r="D8" s="193" t="s">
        <v>688</v>
      </c>
      <c r="E8" s="160" t="s">
        <v>689</v>
      </c>
      <c r="F8" s="86" t="s">
        <v>845</v>
      </c>
      <c r="G8" s="148" t="s">
        <v>690</v>
      </c>
      <c r="H8" s="114">
        <v>1</v>
      </c>
      <c r="I8" s="114">
        <f t="shared" si="0"/>
        <v>1</v>
      </c>
      <c r="J8" s="114"/>
      <c r="K8" s="133" t="str">
        <f>IF(J8=1,D8&amp;IF(SUM($J9:J44)&gt;0,", ",""),"")</f>
        <v/>
      </c>
      <c r="L8" s="115" t="s">
        <v>557</v>
      </c>
    </row>
    <row r="9" spans="1:12" s="109" customFormat="1" ht="152.25" customHeight="1" x14ac:dyDescent="0.2">
      <c r="A9" s="109">
        <v>100</v>
      </c>
      <c r="B9" s="109">
        <v>76</v>
      </c>
      <c r="C9" s="109" t="s">
        <v>509</v>
      </c>
      <c r="D9" s="193" t="s">
        <v>691</v>
      </c>
      <c r="E9" s="160" t="s">
        <v>692</v>
      </c>
      <c r="F9" s="86" t="s">
        <v>846</v>
      </c>
      <c r="G9" s="148" t="s">
        <v>693</v>
      </c>
      <c r="H9" s="114">
        <v>1</v>
      </c>
      <c r="I9" s="114">
        <f t="shared" si="0"/>
        <v>1</v>
      </c>
      <c r="J9" s="114"/>
      <c r="K9" s="133" t="str">
        <f>IF(J9=1,D9&amp;IF(SUM($J10:J45)&gt;0,", ",""),"")</f>
        <v/>
      </c>
      <c r="L9" s="115" t="s">
        <v>557</v>
      </c>
    </row>
    <row r="10" spans="1:12" s="109" customFormat="1" ht="147" customHeight="1" x14ac:dyDescent="0.2">
      <c r="A10" s="109">
        <v>102</v>
      </c>
      <c r="B10" s="109">
        <v>78</v>
      </c>
      <c r="C10" s="109" t="s">
        <v>510</v>
      </c>
      <c r="D10" s="193" t="s">
        <v>694</v>
      </c>
      <c r="E10" s="160" t="s">
        <v>795</v>
      </c>
      <c r="F10" s="86" t="s">
        <v>847</v>
      </c>
      <c r="G10" s="148" t="s">
        <v>695</v>
      </c>
      <c r="H10" s="114">
        <v>1</v>
      </c>
      <c r="I10" s="114">
        <f t="shared" si="0"/>
        <v>1</v>
      </c>
      <c r="J10" s="114"/>
      <c r="K10" s="133" t="str">
        <f>IF(J10=1,D10&amp;IF(SUM($J11:J46)&gt;0,", ",""),"")</f>
        <v/>
      </c>
      <c r="L10" s="115" t="s">
        <v>557</v>
      </c>
    </row>
    <row r="11" spans="1:12" s="109" customFormat="1" ht="218.25" customHeight="1" x14ac:dyDescent="0.2">
      <c r="A11" s="109">
        <v>103</v>
      </c>
      <c r="B11" s="109">
        <v>79</v>
      </c>
      <c r="C11" s="109" t="s">
        <v>511</v>
      </c>
      <c r="D11" s="193" t="s">
        <v>696</v>
      </c>
      <c r="E11" s="160" t="s">
        <v>697</v>
      </c>
      <c r="F11" s="86" t="s">
        <v>867</v>
      </c>
      <c r="G11" s="148" t="s">
        <v>698</v>
      </c>
      <c r="H11" s="114">
        <v>1</v>
      </c>
      <c r="I11" s="114">
        <f t="shared" si="0"/>
        <v>1</v>
      </c>
      <c r="J11" s="114"/>
      <c r="K11" s="133" t="str">
        <f>IF(J11=1,D11&amp;IF(SUM($J12:J47)&gt;0,", ",""),"")</f>
        <v/>
      </c>
      <c r="L11" s="115" t="s">
        <v>557</v>
      </c>
    </row>
    <row r="12" spans="1:12" s="109" customFormat="1" ht="81" customHeight="1" thickBot="1" x14ac:dyDescent="0.25">
      <c r="A12" s="109">
        <v>104</v>
      </c>
      <c r="B12" s="109">
        <v>80</v>
      </c>
      <c r="C12" s="109" t="s">
        <v>512</v>
      </c>
      <c r="D12" s="161" t="s">
        <v>699</v>
      </c>
      <c r="E12" s="162" t="s">
        <v>796</v>
      </c>
      <c r="F12" s="87" t="s">
        <v>856</v>
      </c>
      <c r="G12" s="163" t="s">
        <v>797</v>
      </c>
      <c r="H12" s="114">
        <v>1</v>
      </c>
      <c r="I12" s="114">
        <f t="shared" si="0"/>
        <v>1</v>
      </c>
      <c r="J12" s="114"/>
      <c r="K12" s="133" t="str">
        <f>IF(J12=1,D12&amp;IF(SUM($J13:J48)&gt;0,", ",""),"")</f>
        <v/>
      </c>
      <c r="L12" s="115" t="s">
        <v>557</v>
      </c>
    </row>
    <row r="13" spans="1:12" x14ac:dyDescent="0.2">
      <c r="K13" s="133"/>
    </row>
    <row r="14" spans="1:12" x14ac:dyDescent="0.2">
      <c r="K14" s="133"/>
    </row>
    <row r="15" spans="1:12" x14ac:dyDescent="0.2">
      <c r="K15" s="133"/>
    </row>
    <row r="16" spans="1:12" x14ac:dyDescent="0.2">
      <c r="K16" s="133"/>
    </row>
    <row r="17" spans="11:11" x14ac:dyDescent="0.2">
      <c r="K17" s="133"/>
    </row>
    <row r="18" spans="11:11" x14ac:dyDescent="0.2">
      <c r="K18" s="133"/>
    </row>
    <row r="19" spans="11:11" x14ac:dyDescent="0.2">
      <c r="K19" s="133"/>
    </row>
    <row r="20" spans="11:11" x14ac:dyDescent="0.2">
      <c r="K20" s="133"/>
    </row>
    <row r="21" spans="11:11" x14ac:dyDescent="0.2">
      <c r="K21" s="133"/>
    </row>
    <row r="22" spans="11:11" x14ac:dyDescent="0.2">
      <c r="K22" s="133"/>
    </row>
    <row r="23" spans="11:11" x14ac:dyDescent="0.2">
      <c r="K23" s="133"/>
    </row>
    <row r="24" spans="11:11" x14ac:dyDescent="0.2">
      <c r="K24" s="133"/>
    </row>
    <row r="25" spans="11:11" x14ac:dyDescent="0.2">
      <c r="K25" s="133"/>
    </row>
    <row r="26" spans="11:11" x14ac:dyDescent="0.2">
      <c r="K26" s="133"/>
    </row>
    <row r="27" spans="11:11" x14ac:dyDescent="0.2">
      <c r="K27" s="133"/>
    </row>
    <row r="28" spans="11:11" x14ac:dyDescent="0.2">
      <c r="K28" s="133"/>
    </row>
  </sheetData>
  <sheetProtection algorithmName="SHA-512" hashValue="hGzlLnnQmt6Ss7HFmph2z1sRBlbwXrF19m201J3GBrOJBdq/AEZ+2oHDHDB5al0NeSvYKgzcVCLYybQqW2Jghg==" saltValue="FXrxH89e7oqOKD4UtIctpQ==" spinCount="100000" sheet="1" objects="1" scenarios="1" formatRows="0" selectLockedCells="1"/>
  <conditionalFormatting sqref="F3:F44">
    <cfRule type="expression" dxfId="7" priority="4" stopIfTrue="1">
      <formula>$J3=1</formula>
    </cfRule>
    <cfRule type="expression" dxfId="6" priority="5" stopIfTrue="1">
      <formula>$I3=1</formula>
    </cfRule>
    <cfRule type="expression" dxfId="5" priority="6">
      <formula>$H3=1</formula>
    </cfRule>
  </conditionalFormatting>
  <dataValidations count="1">
    <dataValidation allowBlank="1" showInputMessage="1" showErrorMessage="1" prompt="Введите текст" sqref="F3:F12"/>
  </dataValidations>
  <pageMargins left="0.7" right="0.7" top="0.75" bottom="0.75" header="0.3" footer="0.3"/>
  <pageSetup paperSize="9" scale="9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22"/>
  <sheetViews>
    <sheetView showGridLines="0" showRowColHeaders="0" topLeftCell="B1" workbookViewId="0">
      <selection activeCell="L9" sqref="L9"/>
    </sheetView>
  </sheetViews>
  <sheetFormatPr defaultRowHeight="15" x14ac:dyDescent="0.25"/>
  <cols>
    <col min="1" max="1" width="0" hidden="1" customWidth="1"/>
    <col min="2" max="2" width="29.7109375" customWidth="1"/>
    <col min="3" max="3" width="42.5703125" customWidth="1"/>
    <col min="4" max="4" width="20.85546875" customWidth="1"/>
    <col min="5" max="5" width="20.5703125" customWidth="1"/>
    <col min="6" max="6" width="17.42578125" customWidth="1"/>
    <col min="7" max="7" width="8.7109375" style="78" customWidth="1"/>
  </cols>
  <sheetData>
    <row r="1" spans="1:9" ht="21" x14ac:dyDescent="0.35">
      <c r="B1" s="90" t="s">
        <v>780</v>
      </c>
    </row>
    <row r="3" spans="1:9" ht="37.5" x14ac:dyDescent="0.25">
      <c r="B3" s="85" t="s">
        <v>753</v>
      </c>
      <c r="D3" s="80" t="s">
        <v>738</v>
      </c>
      <c r="E3" s="80" t="s">
        <v>748</v>
      </c>
      <c r="F3" s="80" t="s">
        <v>750</v>
      </c>
      <c r="G3" s="81" t="str">
        <f ca="1">IF(LEN(G4&amp;G5&amp;G6&amp;G7&amp;G8&amp;G9&amp;G10)&gt;1,"Обнаруженные ошибки:","")</f>
        <v/>
      </c>
    </row>
    <row r="4" spans="1:9" s="76" customFormat="1" ht="24.75" customHeight="1" x14ac:dyDescent="0.25">
      <c r="A4" s="77" t="s">
        <v>739</v>
      </c>
      <c r="B4" s="213" t="s">
        <v>731</v>
      </c>
      <c r="C4" s="214"/>
      <c r="D4" s="82">
        <f ca="1">SUM(INDIRECT("'"&amp;A4&amp;"'!"&amp;"H:H"))</f>
        <v>16</v>
      </c>
      <c r="E4" s="82">
        <f ca="1">D4-SUM(INDIRECT("'"&amp;A4&amp;"'!"&amp;"I:I"))</f>
        <v>0</v>
      </c>
      <c r="F4" s="82">
        <f ca="1">SUM(INDIRECT("'"&amp;A4&amp;"'!"&amp;"J:J"))</f>
        <v>0</v>
      </c>
      <c r="G4" s="81" t="str">
        <f ca="1">IF(F4&gt;0,INDIRECT("'"&amp;A4&amp;"'!"&amp;"K1"),"")</f>
        <v/>
      </c>
      <c r="I4" s="77"/>
    </row>
    <row r="5" spans="1:9" s="76" customFormat="1" ht="24.75" customHeight="1" x14ac:dyDescent="0.25">
      <c r="A5" s="77" t="s">
        <v>740</v>
      </c>
      <c r="B5" s="213" t="s">
        <v>732</v>
      </c>
      <c r="C5" s="214"/>
      <c r="D5" s="82">
        <f t="shared" ref="D5:D10" ca="1" si="0">SUM(INDIRECT("'"&amp;A5&amp;"'!"&amp;"H:H"))</f>
        <v>18</v>
      </c>
      <c r="E5" s="82">
        <f t="shared" ref="E5:E10" ca="1" si="1">D5-SUM(INDIRECT("'"&amp;A5&amp;"'!"&amp;"I:I"))</f>
        <v>0</v>
      </c>
      <c r="F5" s="82">
        <f t="shared" ref="F5:F10" ca="1" si="2">SUM(INDIRECT("'"&amp;A5&amp;"'!"&amp;"J:J"))</f>
        <v>0</v>
      </c>
      <c r="G5" s="81" t="str">
        <f t="shared" ref="G5:G10" ca="1" si="3">IF(F5&gt;0,INDIRECT("'"&amp;A5&amp;"'!"&amp;"K1"),"")</f>
        <v/>
      </c>
      <c r="I5" s="77"/>
    </row>
    <row r="6" spans="1:9" s="76" customFormat="1" ht="24.75" customHeight="1" x14ac:dyDescent="0.25">
      <c r="A6" s="77" t="s">
        <v>741</v>
      </c>
      <c r="B6" s="213" t="s">
        <v>733</v>
      </c>
      <c r="C6" s="214"/>
      <c r="D6" s="82">
        <f t="shared" ca="1" si="0"/>
        <v>30</v>
      </c>
      <c r="E6" s="82">
        <f t="shared" ca="1" si="1"/>
        <v>0</v>
      </c>
      <c r="F6" s="82">
        <f t="shared" ca="1" si="2"/>
        <v>0</v>
      </c>
      <c r="G6" s="81" t="str">
        <f t="shared" ca="1" si="3"/>
        <v/>
      </c>
      <c r="I6" s="77"/>
    </row>
    <row r="7" spans="1:9" s="76" customFormat="1" ht="24.75" customHeight="1" x14ac:dyDescent="0.25">
      <c r="A7" s="77" t="s">
        <v>742</v>
      </c>
      <c r="B7" s="213" t="s">
        <v>734</v>
      </c>
      <c r="C7" s="214"/>
      <c r="D7" s="82">
        <f t="shared" ca="1" si="0"/>
        <v>12</v>
      </c>
      <c r="E7" s="82">
        <f t="shared" ca="1" si="1"/>
        <v>0</v>
      </c>
      <c r="F7" s="82">
        <f t="shared" ca="1" si="2"/>
        <v>0</v>
      </c>
      <c r="G7" s="81" t="str">
        <f t="shared" ca="1" si="3"/>
        <v/>
      </c>
      <c r="I7" s="77"/>
    </row>
    <row r="8" spans="1:9" s="76" customFormat="1" ht="24.75" customHeight="1" x14ac:dyDescent="0.25">
      <c r="A8" s="77" t="s">
        <v>747</v>
      </c>
      <c r="B8" s="213" t="s">
        <v>735</v>
      </c>
      <c r="C8" s="214"/>
      <c r="D8" s="82">
        <f t="shared" ca="1" si="0"/>
        <v>17</v>
      </c>
      <c r="E8" s="82">
        <f t="shared" ca="1" si="1"/>
        <v>0</v>
      </c>
      <c r="F8" s="82">
        <f t="shared" ca="1" si="2"/>
        <v>0</v>
      </c>
      <c r="G8" s="81" t="str">
        <f t="shared" ca="1" si="3"/>
        <v/>
      </c>
      <c r="I8" s="77"/>
    </row>
    <row r="9" spans="1:9" s="76" customFormat="1" ht="24.75" customHeight="1" x14ac:dyDescent="0.25">
      <c r="A9" s="77" t="s">
        <v>743</v>
      </c>
      <c r="B9" s="213" t="s">
        <v>736</v>
      </c>
      <c r="C9" s="214"/>
      <c r="D9" s="82">
        <f t="shared" ca="1" si="0"/>
        <v>1</v>
      </c>
      <c r="E9" s="82">
        <f t="shared" ca="1" si="1"/>
        <v>0</v>
      </c>
      <c r="F9" s="82">
        <f t="shared" ca="1" si="2"/>
        <v>0</v>
      </c>
      <c r="G9" s="81" t="str">
        <f t="shared" ca="1" si="3"/>
        <v/>
      </c>
      <c r="I9" s="77"/>
    </row>
    <row r="10" spans="1:9" s="76" customFormat="1" ht="24.75" customHeight="1" x14ac:dyDescent="0.25">
      <c r="A10" s="77" t="s">
        <v>744</v>
      </c>
      <c r="B10" s="213" t="s">
        <v>737</v>
      </c>
      <c r="C10" s="214"/>
      <c r="D10" s="82">
        <f t="shared" ca="1" si="0"/>
        <v>10</v>
      </c>
      <c r="E10" s="82">
        <f t="shared" ca="1" si="1"/>
        <v>0</v>
      </c>
      <c r="F10" s="82">
        <f t="shared" ca="1" si="2"/>
        <v>0</v>
      </c>
      <c r="G10" s="81" t="str">
        <f t="shared" ca="1" si="3"/>
        <v/>
      </c>
      <c r="I10" s="77"/>
    </row>
    <row r="11" spans="1:9" s="76" customFormat="1" ht="24.75" customHeight="1" x14ac:dyDescent="0.25">
      <c r="C11" s="83" t="s">
        <v>749</v>
      </c>
      <c r="D11" s="84">
        <f t="shared" ref="D11:F11" ca="1" si="4">SUM(D4:D10)</f>
        <v>104</v>
      </c>
      <c r="E11" s="84">
        <f t="shared" ca="1" si="4"/>
        <v>0</v>
      </c>
      <c r="F11" s="84">
        <f t="shared" ca="1" si="4"/>
        <v>0</v>
      </c>
      <c r="G11" s="79"/>
    </row>
    <row r="13" spans="1:9" ht="20.25" customHeight="1" x14ac:dyDescent="0.25">
      <c r="B13" s="215" t="str">
        <f ca="1">IF(F11&gt;0,"ВНИМАНИЕ: АНКЕТА СОДЕРЖИТ ОШИБКИ",IF(E11&gt;0,"ВНИМАНИЕ: ЗАПОЛНЕНЫ НЕ ВСЕ ПУНКТЫ АНКЕТЫ","АНКЕТА ЗАПОЛНЕНА, ТЕХНИЧЕСКИЕ ОШИБКИ НЕ ОБНАРУЖЕНЫ"))</f>
        <v>АНКЕТА ЗАПОЛНЕНА, ТЕХНИЧЕСКИЕ ОШИБКИ НЕ ОБНАРУЖЕНЫ</v>
      </c>
      <c r="C13" s="216"/>
      <c r="D13" s="216"/>
      <c r="E13" s="216"/>
      <c r="F13" s="217"/>
    </row>
    <row r="14" spans="1:9" ht="20.25" customHeight="1" x14ac:dyDescent="0.25">
      <c r="B14" s="218"/>
      <c r="C14" s="219"/>
      <c r="D14" s="219"/>
      <c r="E14" s="219"/>
      <c r="F14" s="220"/>
    </row>
    <row r="16" spans="1:9" thickBot="1" x14ac:dyDescent="0.4"/>
    <row r="17" spans="2:6" ht="84" customHeight="1" thickBot="1" x14ac:dyDescent="0.3">
      <c r="B17" s="221" t="s">
        <v>779</v>
      </c>
      <c r="C17" s="222"/>
      <c r="D17" s="222"/>
      <c r="E17" s="222"/>
      <c r="F17" s="94" t="s">
        <v>778</v>
      </c>
    </row>
    <row r="18" spans="2:6" thickBot="1" x14ac:dyDescent="0.4"/>
    <row r="19" spans="2:6" ht="16.5" thickBot="1" x14ac:dyDescent="0.3">
      <c r="B19" s="89" t="s">
        <v>774</v>
      </c>
      <c r="C19" s="223" t="str">
        <f>'0 Общие сведения'!B9&amp;" ("&amp;'0 Общие сведения'!C9&amp;")"</f>
        <v>Воронова М.С. (советник отдела аналитического обеспечения Управления правовой работы, государственной службы и кадров)</v>
      </c>
      <c r="D19" s="224"/>
      <c r="E19" s="224"/>
      <c r="F19" s="225"/>
    </row>
    <row r="22" spans="2:6" x14ac:dyDescent="0.25">
      <c r="C22" s="226"/>
      <c r="D22" s="226"/>
      <c r="E22" s="226"/>
      <c r="F22" s="226"/>
    </row>
  </sheetData>
  <sheetProtection selectLockedCells="1"/>
  <mergeCells count="11">
    <mergeCell ref="B9:C9"/>
    <mergeCell ref="B4:C4"/>
    <mergeCell ref="B5:C5"/>
    <mergeCell ref="B6:C6"/>
    <mergeCell ref="B7:C7"/>
    <mergeCell ref="B8:C8"/>
    <mergeCell ref="B10:C10"/>
    <mergeCell ref="B13:F14"/>
    <mergeCell ref="B17:E17"/>
    <mergeCell ref="C19:F19"/>
    <mergeCell ref="C22:F22"/>
  </mergeCells>
  <conditionalFormatting sqref="B13:F14">
    <cfRule type="expression" dxfId="4" priority="1">
      <formula>$F11&gt;0</formula>
    </cfRule>
    <cfRule type="expression" dxfId="3" priority="2">
      <formula>$E$11&gt;0</formula>
    </cfRule>
  </conditionalFormatting>
  <conditionalFormatting sqref="E4:E11">
    <cfRule type="cellIs" dxfId="2" priority="4" operator="greaterThan">
      <formula>0</formula>
    </cfRule>
  </conditionalFormatting>
  <conditionalFormatting sqref="E4:F11">
    <cfRule type="cellIs" dxfId="1" priority="3" operator="equal">
      <formula>0</formula>
    </cfRule>
  </conditionalFormatting>
  <conditionalFormatting sqref="F4:F11">
    <cfRule type="cellIs" dxfId="0" priority="5" operator="greaterThan">
      <formula>0</formula>
    </cfRule>
  </conditionalFormatting>
  <pageMargins left="0.7" right="0.7" top="0.75" bottom="0.75" header="0.3" footer="0.3"/>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
  <sheetViews>
    <sheetView workbookViewId="0">
      <selection activeCell="A13" sqref="A13"/>
    </sheetView>
  </sheetViews>
  <sheetFormatPr defaultRowHeight="15" x14ac:dyDescent="0.25"/>
  <cols>
    <col min="1" max="1" width="8.7109375" style="71"/>
    <col min="2" max="2" width="104.42578125" customWidth="1"/>
    <col min="3" max="3" width="20.7109375" customWidth="1"/>
  </cols>
  <sheetData>
    <row r="1" spans="1:2" ht="19.5" thickBot="1" x14ac:dyDescent="0.3">
      <c r="A1" s="67" t="s">
        <v>360</v>
      </c>
      <c r="B1" s="63" t="s">
        <v>1</v>
      </c>
    </row>
    <row r="2" spans="1:2" ht="75" x14ac:dyDescent="0.25">
      <c r="A2" s="68" t="s">
        <v>476</v>
      </c>
      <c r="B2" s="64" t="s">
        <v>361</v>
      </c>
    </row>
    <row r="3" spans="1:2" ht="32.25" thickBot="1" x14ac:dyDescent="0.3">
      <c r="A3" s="69"/>
      <c r="B3" s="65" t="s">
        <v>362</v>
      </c>
    </row>
    <row r="4" spans="1:2" ht="188.25" thickBot="1" x14ac:dyDescent="0.3">
      <c r="A4" s="69" t="s">
        <v>477</v>
      </c>
      <c r="B4" s="66" t="s">
        <v>363</v>
      </c>
    </row>
    <row r="5" spans="1:2" ht="75.75" thickBot="1" x14ac:dyDescent="0.3">
      <c r="A5" s="69" t="s">
        <v>478</v>
      </c>
      <c r="B5" s="66" t="s">
        <v>364</v>
      </c>
    </row>
    <row r="6" spans="1:2" ht="113.25" thickBot="1" x14ac:dyDescent="0.3">
      <c r="A6" s="69" t="s">
        <v>479</v>
      </c>
      <c r="B6" s="66" t="s">
        <v>365</v>
      </c>
    </row>
    <row r="7" spans="1:2" ht="94.5" thickBot="1" x14ac:dyDescent="0.3">
      <c r="A7" s="69" t="s">
        <v>480</v>
      </c>
      <c r="B7" s="66" t="s">
        <v>366</v>
      </c>
    </row>
    <row r="8" spans="1:2" ht="75.75" thickBot="1" x14ac:dyDescent="0.3">
      <c r="A8" s="69" t="s">
        <v>481</v>
      </c>
      <c r="B8" s="66" t="s">
        <v>367</v>
      </c>
    </row>
    <row r="9" spans="1:2" ht="113.25" thickBot="1" x14ac:dyDescent="0.3">
      <c r="A9" s="69" t="s">
        <v>482</v>
      </c>
      <c r="B9" s="66" t="s">
        <v>368</v>
      </c>
    </row>
    <row r="10" spans="1:2" ht="113.25" thickBot="1" x14ac:dyDescent="0.3">
      <c r="A10" s="69" t="s">
        <v>483</v>
      </c>
      <c r="B10" s="66" t="s">
        <v>369</v>
      </c>
    </row>
    <row r="11" spans="1:2" ht="113.25" thickBot="1" x14ac:dyDescent="0.3">
      <c r="A11" s="69" t="s">
        <v>484</v>
      </c>
      <c r="B11" s="66" t="s">
        <v>370</v>
      </c>
    </row>
    <row r="12" spans="1:2" ht="75.75" thickBot="1" x14ac:dyDescent="0.3">
      <c r="A12" s="69" t="s">
        <v>485</v>
      </c>
      <c r="B12" s="66" t="s">
        <v>371</v>
      </c>
    </row>
    <row r="13" spans="1:2" ht="18.75" x14ac:dyDescent="0.25">
      <c r="A13" s="68" t="s">
        <v>372</v>
      </c>
      <c r="B13" s="64" t="s">
        <v>373</v>
      </c>
    </row>
    <row r="14" spans="1:2" ht="207" thickBot="1" x14ac:dyDescent="0.3">
      <c r="A14" s="69"/>
      <c r="B14" s="66" t="s">
        <v>374</v>
      </c>
    </row>
    <row r="15" spans="1:2" ht="56.25" x14ac:dyDescent="0.25">
      <c r="A15" s="68" t="s">
        <v>375</v>
      </c>
      <c r="B15" s="64" t="s">
        <v>376</v>
      </c>
    </row>
    <row r="16" spans="1:2" ht="75" x14ac:dyDescent="0.25">
      <c r="A16" s="70"/>
      <c r="B16" s="64" t="s">
        <v>377</v>
      </c>
    </row>
    <row r="17" spans="1:2" ht="56.25" x14ac:dyDescent="0.25">
      <c r="A17" s="70"/>
      <c r="B17" s="64" t="s">
        <v>378</v>
      </c>
    </row>
    <row r="18" spans="1:2" ht="93.75" x14ac:dyDescent="0.25">
      <c r="A18" s="70"/>
      <c r="B18" s="64" t="s">
        <v>379</v>
      </c>
    </row>
    <row r="19" spans="1:2" ht="93.75" x14ac:dyDescent="0.25">
      <c r="A19" s="70"/>
      <c r="B19" s="64" t="s">
        <v>380</v>
      </c>
    </row>
    <row r="20" spans="1:2" ht="75" x14ac:dyDescent="0.25">
      <c r="A20" s="70"/>
      <c r="B20" s="64" t="s">
        <v>381</v>
      </c>
    </row>
    <row r="21" spans="1:2" ht="75" x14ac:dyDescent="0.25">
      <c r="A21" s="70"/>
      <c r="B21" s="64" t="s">
        <v>382</v>
      </c>
    </row>
    <row r="22" spans="1:2" ht="19.5" thickBot="1" x14ac:dyDescent="0.3">
      <c r="A22" s="69"/>
      <c r="B22" s="66"/>
    </row>
    <row r="23" spans="1:2" ht="114.75" thickBot="1" x14ac:dyDescent="0.3">
      <c r="A23" s="69" t="s">
        <v>383</v>
      </c>
      <c r="B23" s="66" t="s">
        <v>384</v>
      </c>
    </row>
    <row r="24" spans="1:2" ht="113.25" thickBot="1" x14ac:dyDescent="0.3">
      <c r="A24" s="69" t="s">
        <v>385</v>
      </c>
      <c r="B24" s="66" t="s">
        <v>386</v>
      </c>
    </row>
    <row r="25" spans="1:2" ht="169.5" thickBot="1" x14ac:dyDescent="0.3">
      <c r="A25" s="69" t="s">
        <v>387</v>
      </c>
      <c r="B25" s="66" t="s">
        <v>388</v>
      </c>
    </row>
    <row r="26" spans="1:2" ht="150.75" thickBot="1" x14ac:dyDescent="0.3">
      <c r="A26" s="69" t="s">
        <v>389</v>
      </c>
      <c r="B26" s="66" t="s">
        <v>390</v>
      </c>
    </row>
    <row r="27" spans="1:2" ht="132" thickBot="1" x14ac:dyDescent="0.3">
      <c r="A27" s="69" t="s">
        <v>391</v>
      </c>
      <c r="B27" s="66" t="s">
        <v>392</v>
      </c>
    </row>
    <row r="28" spans="1:2" ht="94.5" thickBot="1" x14ac:dyDescent="0.3">
      <c r="A28" s="69" t="s">
        <v>393</v>
      </c>
      <c r="B28" s="66" t="s">
        <v>394</v>
      </c>
    </row>
    <row r="29" spans="1:2" ht="75.75" thickBot="1" x14ac:dyDescent="0.3">
      <c r="A29" s="69" t="s">
        <v>395</v>
      </c>
      <c r="B29" s="66" t="s">
        <v>396</v>
      </c>
    </row>
    <row r="30" spans="1:2" ht="37.5" x14ac:dyDescent="0.25">
      <c r="A30" s="68" t="s">
        <v>397</v>
      </c>
      <c r="B30" s="64" t="s">
        <v>398</v>
      </c>
    </row>
    <row r="31" spans="1:2" ht="32.25" thickBot="1" x14ac:dyDescent="0.3">
      <c r="A31" s="69"/>
      <c r="B31" s="65" t="s">
        <v>399</v>
      </c>
    </row>
    <row r="32" spans="1:2" ht="37.5" x14ac:dyDescent="0.25">
      <c r="A32" s="68" t="s">
        <v>400</v>
      </c>
      <c r="B32" s="64" t="s">
        <v>401</v>
      </c>
    </row>
    <row r="33" spans="1:2" ht="16.5" customHeight="1" thickBot="1" x14ac:dyDescent="0.3">
      <c r="A33" s="69"/>
      <c r="B33" s="65" t="s">
        <v>402</v>
      </c>
    </row>
    <row r="34" spans="1:2" ht="37.5" x14ac:dyDescent="0.25">
      <c r="A34" s="68" t="s">
        <v>403</v>
      </c>
      <c r="B34" s="64" t="s">
        <v>404</v>
      </c>
    </row>
    <row r="35" spans="1:2" ht="16.5" customHeight="1" thickBot="1" x14ac:dyDescent="0.3">
      <c r="A35" s="69"/>
      <c r="B35" s="65" t="s">
        <v>405</v>
      </c>
    </row>
    <row r="36" spans="1:2" ht="56.25" x14ac:dyDescent="0.25">
      <c r="A36" s="68" t="s">
        <v>406</v>
      </c>
      <c r="B36" s="64" t="s">
        <v>407</v>
      </c>
    </row>
    <row r="37" spans="1:2" ht="16.5" customHeight="1" thickBot="1" x14ac:dyDescent="0.3">
      <c r="A37" s="69"/>
      <c r="B37" s="65" t="s">
        <v>408</v>
      </c>
    </row>
    <row r="38" spans="1:2" ht="56.25" x14ac:dyDescent="0.25">
      <c r="A38" s="68" t="s">
        <v>409</v>
      </c>
      <c r="B38" s="64" t="s">
        <v>410</v>
      </c>
    </row>
    <row r="39" spans="1:2" ht="16.5" customHeight="1" thickBot="1" x14ac:dyDescent="0.3">
      <c r="A39" s="69"/>
      <c r="B39" s="65" t="s">
        <v>411</v>
      </c>
    </row>
    <row r="40" spans="1:2" ht="37.5" x14ac:dyDescent="0.25">
      <c r="A40" s="68" t="s">
        <v>412</v>
      </c>
      <c r="B40" s="64" t="s">
        <v>413</v>
      </c>
    </row>
    <row r="41" spans="1:2" ht="16.5" customHeight="1" thickBot="1" x14ac:dyDescent="0.3">
      <c r="A41" s="69"/>
      <c r="B41" s="65" t="s">
        <v>414</v>
      </c>
    </row>
    <row r="42" spans="1:2" ht="93.75" x14ac:dyDescent="0.25">
      <c r="A42" s="68" t="s">
        <v>415</v>
      </c>
      <c r="B42" s="64" t="s">
        <v>416</v>
      </c>
    </row>
    <row r="43" spans="1:2" ht="32.25" thickBot="1" x14ac:dyDescent="0.3">
      <c r="A43" s="69"/>
      <c r="B43" s="65" t="s">
        <v>417</v>
      </c>
    </row>
    <row r="44" spans="1:2" ht="18.75" x14ac:dyDescent="0.25">
      <c r="A44" s="68" t="s">
        <v>418</v>
      </c>
      <c r="B44" s="64" t="s">
        <v>419</v>
      </c>
    </row>
    <row r="45" spans="1:2" ht="32.25" thickBot="1" x14ac:dyDescent="0.3">
      <c r="A45" s="69"/>
      <c r="B45" s="65" t="s">
        <v>420</v>
      </c>
    </row>
    <row r="46" spans="1:2" ht="75" x14ac:dyDescent="0.25">
      <c r="A46" s="68" t="s">
        <v>421</v>
      </c>
      <c r="B46" s="64" t="s">
        <v>422</v>
      </c>
    </row>
    <row r="47" spans="1:2" ht="16.5" customHeight="1" thickBot="1" x14ac:dyDescent="0.3">
      <c r="A47" s="69"/>
      <c r="B47" s="65" t="s">
        <v>423</v>
      </c>
    </row>
    <row r="48" spans="1:2" ht="37.5" x14ac:dyDescent="0.25">
      <c r="A48" s="68" t="s">
        <v>424</v>
      </c>
      <c r="B48" s="64" t="s">
        <v>425</v>
      </c>
    </row>
    <row r="49" spans="1:2" ht="16.5" customHeight="1" thickBot="1" x14ac:dyDescent="0.3">
      <c r="A49" s="69"/>
      <c r="B49" s="65" t="s">
        <v>423</v>
      </c>
    </row>
    <row r="50" spans="1:2" ht="18.75" x14ac:dyDescent="0.25">
      <c r="A50" s="68" t="s">
        <v>426</v>
      </c>
      <c r="B50" s="64" t="s">
        <v>427</v>
      </c>
    </row>
    <row r="51" spans="1:2" ht="16.5" customHeight="1" thickBot="1" x14ac:dyDescent="0.3">
      <c r="A51" s="69"/>
      <c r="B51" s="65" t="s">
        <v>423</v>
      </c>
    </row>
    <row r="52" spans="1:2" ht="37.5" x14ac:dyDescent="0.25">
      <c r="A52" s="68" t="s">
        <v>428</v>
      </c>
      <c r="B52" s="64" t="s">
        <v>429</v>
      </c>
    </row>
    <row r="53" spans="1:2" ht="32.25" thickBot="1" x14ac:dyDescent="0.3">
      <c r="A53" s="69"/>
      <c r="B53" s="65" t="s">
        <v>430</v>
      </c>
    </row>
    <row r="54" spans="1:2" ht="56.25" x14ac:dyDescent="0.25">
      <c r="A54" s="68" t="s">
        <v>431</v>
      </c>
      <c r="B54" s="64" t="s">
        <v>432</v>
      </c>
    </row>
    <row r="55" spans="1:2" ht="32.25" thickBot="1" x14ac:dyDescent="0.3">
      <c r="A55" s="69"/>
      <c r="B55" s="65" t="s">
        <v>433</v>
      </c>
    </row>
    <row r="56" spans="1:2" ht="56.25" x14ac:dyDescent="0.25">
      <c r="A56" s="68" t="s">
        <v>434</v>
      </c>
      <c r="B56" s="64" t="s">
        <v>435</v>
      </c>
    </row>
    <row r="57" spans="1:2" ht="16.5" customHeight="1" thickBot="1" x14ac:dyDescent="0.3">
      <c r="A57" s="69"/>
      <c r="B57" s="65" t="s">
        <v>436</v>
      </c>
    </row>
    <row r="58" spans="1:2" ht="37.5" x14ac:dyDescent="0.25">
      <c r="A58" s="68" t="s">
        <v>437</v>
      </c>
      <c r="B58" s="64" t="s">
        <v>438</v>
      </c>
    </row>
    <row r="59" spans="1:2" ht="32.25" thickBot="1" x14ac:dyDescent="0.3">
      <c r="A59" s="69"/>
      <c r="B59" s="65" t="s">
        <v>439</v>
      </c>
    </row>
    <row r="60" spans="1:2" ht="37.5" x14ac:dyDescent="0.25">
      <c r="A60" s="68" t="s">
        <v>440</v>
      </c>
      <c r="B60" s="64" t="s">
        <v>441</v>
      </c>
    </row>
    <row r="61" spans="1:2" ht="32.25" thickBot="1" x14ac:dyDescent="0.3">
      <c r="A61" s="69"/>
      <c r="B61" s="65" t="s">
        <v>442</v>
      </c>
    </row>
    <row r="62" spans="1:2" ht="37.5" x14ac:dyDescent="0.25">
      <c r="A62" s="68" t="s">
        <v>443</v>
      </c>
      <c r="B62" s="64" t="s">
        <v>444</v>
      </c>
    </row>
    <row r="63" spans="1:2" ht="32.25" thickBot="1" x14ac:dyDescent="0.3">
      <c r="A63" s="69"/>
      <c r="B63" s="65" t="s">
        <v>445</v>
      </c>
    </row>
    <row r="64" spans="1:2" ht="37.5" x14ac:dyDescent="0.25">
      <c r="A64" s="68" t="s">
        <v>446</v>
      </c>
      <c r="B64" s="64" t="s">
        <v>447</v>
      </c>
    </row>
    <row r="65" spans="1:2" ht="32.25" thickBot="1" x14ac:dyDescent="0.3">
      <c r="A65" s="69"/>
      <c r="B65" s="65" t="s">
        <v>448</v>
      </c>
    </row>
    <row r="66" spans="1:2" ht="37.5" x14ac:dyDescent="0.25">
      <c r="A66" s="68" t="s">
        <v>449</v>
      </c>
      <c r="B66" s="64" t="s">
        <v>450</v>
      </c>
    </row>
    <row r="67" spans="1:2" ht="32.25" thickBot="1" x14ac:dyDescent="0.3">
      <c r="A67" s="69"/>
      <c r="B67" s="65" t="s">
        <v>448</v>
      </c>
    </row>
    <row r="68" spans="1:2" ht="38.25" thickBot="1" x14ac:dyDescent="0.3">
      <c r="A68" s="69" t="s">
        <v>451</v>
      </c>
      <c r="B68" s="66" t="s">
        <v>452</v>
      </c>
    </row>
    <row r="69" spans="1:2" ht="75" x14ac:dyDescent="0.25">
      <c r="A69" s="68" t="s">
        <v>453</v>
      </c>
      <c r="B69" s="64" t="s">
        <v>454</v>
      </c>
    </row>
    <row r="70" spans="1:2" ht="32.25" thickBot="1" x14ac:dyDescent="0.3">
      <c r="A70" s="69"/>
      <c r="B70" s="65" t="s">
        <v>455</v>
      </c>
    </row>
    <row r="71" spans="1:2" ht="37.5" x14ac:dyDescent="0.25">
      <c r="A71" s="68" t="s">
        <v>456</v>
      </c>
      <c r="B71" s="64" t="s">
        <v>457</v>
      </c>
    </row>
    <row r="72" spans="1:2" ht="16.5" customHeight="1" thickBot="1" x14ac:dyDescent="0.3">
      <c r="A72" s="69"/>
      <c r="B72" s="65" t="s">
        <v>458</v>
      </c>
    </row>
    <row r="73" spans="1:2" ht="37.5" x14ac:dyDescent="0.25">
      <c r="A73" s="68" t="s">
        <v>459</v>
      </c>
      <c r="B73" s="64" t="s">
        <v>460</v>
      </c>
    </row>
    <row r="74" spans="1:2" ht="16.5" customHeight="1" thickBot="1" x14ac:dyDescent="0.3">
      <c r="A74" s="69"/>
      <c r="B74" s="65" t="s">
        <v>458</v>
      </c>
    </row>
    <row r="75" spans="1:2" ht="56.25" x14ac:dyDescent="0.25">
      <c r="A75" s="68" t="s">
        <v>461</v>
      </c>
      <c r="B75" s="64" t="s">
        <v>462</v>
      </c>
    </row>
    <row r="76" spans="1:2" ht="16.5" customHeight="1" thickBot="1" x14ac:dyDescent="0.3">
      <c r="A76" s="69"/>
      <c r="B76" s="65" t="s">
        <v>463</v>
      </c>
    </row>
    <row r="77" spans="1:2" ht="37.5" x14ac:dyDescent="0.25">
      <c r="A77" s="68" t="s">
        <v>464</v>
      </c>
      <c r="B77" s="64" t="s">
        <v>465</v>
      </c>
    </row>
    <row r="78" spans="1:2" ht="16.5" customHeight="1" thickBot="1" x14ac:dyDescent="0.3">
      <c r="A78" s="69"/>
      <c r="B78" s="65" t="s">
        <v>466</v>
      </c>
    </row>
    <row r="79" spans="1:2" ht="75.75" thickBot="1" x14ac:dyDescent="0.3">
      <c r="A79" s="69" t="s">
        <v>467</v>
      </c>
      <c r="B79" s="66" t="s">
        <v>468</v>
      </c>
    </row>
    <row r="80" spans="1:2" ht="38.25" thickBot="1" x14ac:dyDescent="0.3">
      <c r="A80" s="69" t="s">
        <v>469</v>
      </c>
      <c r="B80" s="66" t="s">
        <v>470</v>
      </c>
    </row>
    <row r="81" spans="1:2" ht="75.75" thickBot="1" x14ac:dyDescent="0.3">
      <c r="A81" s="69" t="s">
        <v>471</v>
      </c>
      <c r="B81" s="66" t="s">
        <v>472</v>
      </c>
    </row>
    <row r="82" spans="1:2" ht="37.5" x14ac:dyDescent="0.25">
      <c r="A82" s="68" t="s">
        <v>473</v>
      </c>
      <c r="B82" s="64" t="s">
        <v>474</v>
      </c>
    </row>
    <row r="83" spans="1:2" ht="16.5" customHeight="1" thickBot="1" x14ac:dyDescent="0.3">
      <c r="A83" s="69"/>
      <c r="B83" s="65" t="s">
        <v>475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showGridLines="0" topLeftCell="A67" zoomScaleNormal="100" workbookViewId="0">
      <selection activeCell="A107" sqref="A107"/>
    </sheetView>
  </sheetViews>
  <sheetFormatPr defaultRowHeight="15" x14ac:dyDescent="0.25"/>
  <cols>
    <col min="1" max="1" width="36.140625" customWidth="1"/>
    <col min="2" max="2" width="52.85546875" customWidth="1"/>
    <col min="3" max="3" width="27.140625" customWidth="1"/>
    <col min="4" max="4" width="31.85546875" customWidth="1"/>
    <col min="5" max="5" width="20.5703125" customWidth="1"/>
    <col min="6" max="6" width="3.7109375" style="78" customWidth="1"/>
  </cols>
  <sheetData>
    <row r="1" spans="1:6" s="76" customFormat="1" ht="50.25" customHeight="1" x14ac:dyDescent="0.25">
      <c r="A1" s="91" t="s">
        <v>528</v>
      </c>
      <c r="B1" s="99" t="s">
        <v>814</v>
      </c>
      <c r="F1" s="79"/>
    </row>
    <row r="2" spans="1:6" s="76" customFormat="1" ht="18.95" customHeight="1" x14ac:dyDescent="0.25">
      <c r="A2" s="92" t="s">
        <v>529</v>
      </c>
      <c r="B2" s="102" t="s">
        <v>877</v>
      </c>
      <c r="F2" s="79"/>
    </row>
    <row r="3" spans="1:6" s="76" customFormat="1" ht="18.95" customHeight="1" x14ac:dyDescent="0.25">
      <c r="A3" s="92" t="s">
        <v>773</v>
      </c>
      <c r="B3" s="100" t="s">
        <v>815</v>
      </c>
      <c r="C3" s="76" t="s">
        <v>775</v>
      </c>
      <c r="F3" s="79"/>
    </row>
    <row r="4" spans="1:6" s="76" customFormat="1" ht="18.95" customHeight="1" thickBot="1" x14ac:dyDescent="0.3">
      <c r="A4" s="93" t="s">
        <v>535</v>
      </c>
      <c r="B4" s="196">
        <v>45021</v>
      </c>
      <c r="F4" s="79"/>
    </row>
    <row r="5" spans="1:6" s="76" customFormat="1" ht="18.95" customHeight="1" thickBot="1" x14ac:dyDescent="0.4">
      <c r="F5" s="79"/>
    </row>
    <row r="6" spans="1:6" s="76" customFormat="1" ht="18.95" customHeight="1" thickBot="1" x14ac:dyDescent="0.3">
      <c r="A6" s="96" t="s">
        <v>530</v>
      </c>
      <c r="B6" s="97" t="s">
        <v>808</v>
      </c>
      <c r="C6" s="97" t="s">
        <v>533</v>
      </c>
      <c r="D6" s="97" t="s">
        <v>776</v>
      </c>
      <c r="E6" s="98" t="s">
        <v>777</v>
      </c>
      <c r="F6" s="79"/>
    </row>
    <row r="7" spans="1:6" s="76" customFormat="1" ht="18.95" customHeight="1" x14ac:dyDescent="0.3">
      <c r="A7" s="95" t="s">
        <v>531</v>
      </c>
      <c r="B7" s="101" t="s">
        <v>816</v>
      </c>
      <c r="C7" s="101" t="s">
        <v>817</v>
      </c>
      <c r="D7" s="201" t="s">
        <v>820</v>
      </c>
      <c r="E7" s="202" t="s">
        <v>818</v>
      </c>
      <c r="F7" s="79"/>
    </row>
    <row r="8" spans="1:6" s="76" customFormat="1" ht="108.75" customHeight="1" x14ac:dyDescent="0.25">
      <c r="A8" s="92" t="s">
        <v>802</v>
      </c>
      <c r="B8" s="204" t="s">
        <v>819</v>
      </c>
      <c r="C8" s="204" t="s">
        <v>825</v>
      </c>
      <c r="D8" s="203" t="s">
        <v>821</v>
      </c>
      <c r="E8" s="102"/>
      <c r="F8" s="79"/>
    </row>
    <row r="9" spans="1:6" s="76" customFormat="1" ht="134.25" customHeight="1" thickBot="1" x14ac:dyDescent="0.3">
      <c r="A9" s="93" t="s">
        <v>532</v>
      </c>
      <c r="B9" s="205" t="s">
        <v>822</v>
      </c>
      <c r="C9" s="205" t="s">
        <v>823</v>
      </c>
      <c r="D9" s="195" t="s">
        <v>824</v>
      </c>
      <c r="E9" s="200"/>
      <c r="F9" s="79"/>
    </row>
    <row r="10" spans="1:6" x14ac:dyDescent="0.25">
      <c r="A10" s="103" t="s">
        <v>534</v>
      </c>
      <c r="B10" s="76"/>
      <c r="C10" s="76"/>
      <c r="D10" s="76"/>
      <c r="E10" s="76"/>
    </row>
    <row r="13" spans="1:6" ht="18.75" x14ac:dyDescent="0.3">
      <c r="A13" s="212" t="s">
        <v>807</v>
      </c>
      <c r="B13" s="212"/>
      <c r="C13" s="212"/>
      <c r="D13" s="212"/>
      <c r="E13" s="212"/>
      <c r="F13" s="197"/>
    </row>
    <row r="14" spans="1:6" ht="26.25" x14ac:dyDescent="0.4">
      <c r="A14" s="199" t="s">
        <v>804</v>
      </c>
      <c r="B14" s="170"/>
      <c r="C14" s="170"/>
      <c r="D14" s="199" t="s">
        <v>803</v>
      </c>
      <c r="E14" s="170"/>
      <c r="F14" s="197"/>
    </row>
    <row r="15" spans="1:6" ht="18.600000000000001" x14ac:dyDescent="0.45">
      <c r="A15" s="170"/>
      <c r="B15" s="170"/>
      <c r="C15" s="170"/>
      <c r="D15" s="170"/>
      <c r="E15" s="170"/>
      <c r="F15" s="197"/>
    </row>
    <row r="16" spans="1:6" ht="18.75" x14ac:dyDescent="0.3">
      <c r="A16" s="170" t="str">
        <f>IF(LEN(C8)&lt;5,"&lt;Согласующий от ФОИВ&gt;",C8)</f>
        <v>статс-секретарь - заместитель руководителя Рособрнадзора, 
секретарь Общественного совета</v>
      </c>
      <c r="B16" s="170"/>
      <c r="C16" s="170"/>
      <c r="D16" s="170" t="s">
        <v>801</v>
      </c>
      <c r="E16" s="170"/>
      <c r="F16" s="197"/>
    </row>
    <row r="17" spans="1:6" ht="18.600000000000001" x14ac:dyDescent="0.45">
      <c r="A17" s="170"/>
      <c r="B17" s="170"/>
      <c r="C17" s="170"/>
      <c r="D17" s="170" t="str">
        <f>"при "&amp;IF(LEN(B2)&lt;5,"&lt;Наименование ФОИВ&gt;",B2)</f>
        <v xml:space="preserve">при Рособрнадзоре </v>
      </c>
      <c r="E17" s="170"/>
      <c r="F17" s="197"/>
    </row>
    <row r="18" spans="1:6" ht="18.600000000000001" x14ac:dyDescent="0.45">
      <c r="A18" s="170"/>
      <c r="B18" s="170"/>
      <c r="C18" s="170"/>
      <c r="D18" s="170"/>
      <c r="E18" s="170"/>
      <c r="F18" s="197"/>
    </row>
    <row r="19" spans="1:6" ht="18.75" x14ac:dyDescent="0.3">
      <c r="A19" s="170" t="s">
        <v>819</v>
      </c>
      <c r="B19" s="170"/>
      <c r="C19" s="170"/>
      <c r="D19" s="170" t="s">
        <v>816</v>
      </c>
      <c r="E19" s="170"/>
      <c r="F19" s="197"/>
    </row>
    <row r="20" spans="1:6" ht="14.45" x14ac:dyDescent="0.35">
      <c r="F20" s="197"/>
    </row>
    <row r="21" spans="1:6" ht="18.75" x14ac:dyDescent="0.3">
      <c r="A21" s="194" t="s">
        <v>868</v>
      </c>
      <c r="D21" s="194" t="s">
        <v>868</v>
      </c>
      <c r="F21" s="197"/>
    </row>
    <row r="22" spans="1:6" x14ac:dyDescent="0.25">
      <c r="F22" s="197"/>
    </row>
    <row r="23" spans="1:6" x14ac:dyDescent="0.25">
      <c r="F23" s="197"/>
    </row>
    <row r="24" spans="1:6" x14ac:dyDescent="0.25">
      <c r="F24" s="197"/>
    </row>
    <row r="25" spans="1:6" x14ac:dyDescent="0.25">
      <c r="F25" s="197"/>
    </row>
    <row r="26" spans="1:6" x14ac:dyDescent="0.25">
      <c r="F26" s="197"/>
    </row>
    <row r="27" spans="1:6" x14ac:dyDescent="0.25">
      <c r="F27" s="197"/>
    </row>
    <row r="28" spans="1:6" x14ac:dyDescent="0.25">
      <c r="F28" s="197"/>
    </row>
    <row r="29" spans="1:6" x14ac:dyDescent="0.25">
      <c r="F29" s="197"/>
    </row>
    <row r="30" spans="1:6" x14ac:dyDescent="0.25">
      <c r="F30" s="197"/>
    </row>
    <row r="31" spans="1:6" x14ac:dyDescent="0.25">
      <c r="F31" s="197"/>
    </row>
    <row r="32" spans="1:6" x14ac:dyDescent="0.25">
      <c r="F32" s="197"/>
    </row>
    <row r="33" spans="1:6" ht="33.75" x14ac:dyDescent="0.5">
      <c r="A33" s="211" t="s">
        <v>805</v>
      </c>
      <c r="B33" s="211"/>
      <c r="C33" s="211"/>
      <c r="D33" s="211"/>
      <c r="E33" s="211"/>
      <c r="F33" s="197"/>
    </row>
    <row r="34" spans="1:6" ht="33.75" x14ac:dyDescent="0.5">
      <c r="A34" s="211" t="s">
        <v>806</v>
      </c>
      <c r="B34" s="211"/>
      <c r="C34" s="211"/>
      <c r="D34" s="211"/>
      <c r="E34" s="211"/>
      <c r="F34" s="197"/>
    </row>
    <row r="35" spans="1:6" ht="46.5" customHeight="1" x14ac:dyDescent="0.5">
      <c r="A35" s="211" t="s">
        <v>826</v>
      </c>
      <c r="B35" s="211"/>
      <c r="C35" s="211"/>
      <c r="D35" s="211"/>
      <c r="E35" s="211"/>
      <c r="F35" s="197"/>
    </row>
    <row r="36" spans="1:6" x14ac:dyDescent="0.25">
      <c r="F36" s="197"/>
    </row>
    <row r="37" spans="1:6" x14ac:dyDescent="0.25">
      <c r="F37" s="197"/>
    </row>
    <row r="38" spans="1:6" x14ac:dyDescent="0.25">
      <c r="F38" s="197"/>
    </row>
    <row r="39" spans="1:6" x14ac:dyDescent="0.25">
      <c r="F39" s="197"/>
    </row>
    <row r="40" spans="1:6" x14ac:dyDescent="0.25">
      <c r="F40" s="197"/>
    </row>
    <row r="41" spans="1:6" x14ac:dyDescent="0.25">
      <c r="F41" s="197"/>
    </row>
    <row r="42" spans="1:6" x14ac:dyDescent="0.25">
      <c r="F42" s="197"/>
    </row>
    <row r="43" spans="1:6" x14ac:dyDescent="0.25">
      <c r="F43" s="197"/>
    </row>
    <row r="44" spans="1:6" x14ac:dyDescent="0.25">
      <c r="F44" s="197"/>
    </row>
    <row r="45" spans="1:6" x14ac:dyDescent="0.25">
      <c r="F45" s="197"/>
    </row>
    <row r="46" spans="1:6" x14ac:dyDescent="0.25">
      <c r="F46" s="197"/>
    </row>
    <row r="47" spans="1:6" x14ac:dyDescent="0.25">
      <c r="A47" s="198"/>
      <c r="B47" s="198"/>
      <c r="C47" s="198"/>
      <c r="D47" s="198"/>
      <c r="E47" s="198"/>
      <c r="F47" s="197"/>
    </row>
  </sheetData>
  <sheetProtection selectLockedCells="1"/>
  <mergeCells count="4">
    <mergeCell ref="A33:E33"/>
    <mergeCell ref="A34:E34"/>
    <mergeCell ref="A35:E35"/>
    <mergeCell ref="A13:E13"/>
  </mergeCells>
  <conditionalFormatting sqref="B1:B4">
    <cfRule type="expression" dxfId="93" priority="1">
      <formula>LEN(B1)&gt;3</formula>
    </cfRule>
  </conditionalFormatting>
  <conditionalFormatting sqref="B8:E9 B7:C7">
    <cfRule type="expression" dxfId="92" priority="2">
      <formula>LEN(B7)&gt;3</formula>
    </cfRule>
  </conditionalFormatting>
  <dataValidations xWindow="1124" yWindow="379" count="3">
    <dataValidation allowBlank="1" showInputMessage="1" showErrorMessage="1" prompt="Введите текст" sqref="B1:B2 B7:C9 D8:D9 E8:E9"/>
    <dataValidation type="date" operator="greaterThan" allowBlank="1" showInputMessage="1" errorTitle="Ошибка" prompt="Введите дату заполнения анкеты" sqref="B4">
      <formula1>44927</formula1>
    </dataValidation>
    <dataValidation type="list" allowBlank="1" showInputMessage="1" showErrorMessage="1" prompt="Выберите тип ФОИВ из списка" sqref="B3">
      <formula1>"министерство,федеральная служба,агентство"</formula1>
    </dataValidation>
  </dataValidations>
  <hyperlinks>
    <hyperlink ref="D7" r:id="rId1"/>
    <hyperlink ref="D8" r:id="rId2"/>
    <hyperlink ref="D9" r:id="rId3"/>
  </hyperlinks>
  <pageMargins left="0.70866141732283472" right="0.70866141732283472" top="0.35433070866141736" bottom="0.35433070866141736" header="0.31496062992125984" footer="0.31496062992125984"/>
  <pageSetup paperSize="9" scale="77"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showGridLines="0" topLeftCell="D1" zoomScaleNormal="100" workbookViewId="0">
      <pane ySplit="2" topLeftCell="A3" activePane="bottomLeft" state="frozen"/>
      <selection activeCell="D1" sqref="D1"/>
      <selection pane="bottomLeft" activeCell="F8" sqref="F8"/>
    </sheetView>
  </sheetViews>
  <sheetFormatPr defaultColWidth="35.5703125" defaultRowHeight="12.75" x14ac:dyDescent="0.2"/>
  <cols>
    <col min="1" max="1" width="5.42578125" style="115" hidden="1" customWidth="1"/>
    <col min="2" max="2" width="3.5703125" style="115" hidden="1" customWidth="1"/>
    <col min="3" max="3" width="4.140625" style="115" hidden="1" customWidth="1"/>
    <col min="4" max="4" width="9.140625" style="115" customWidth="1"/>
    <col min="5" max="5" width="60.140625" style="133" customWidth="1"/>
    <col min="6" max="6" width="74.28515625" style="133" customWidth="1"/>
    <col min="7" max="7" width="106.140625" style="134" customWidth="1"/>
    <col min="8" max="10" width="12.28515625" style="114" hidden="1" customWidth="1"/>
    <col min="11" max="11" width="19.85546875" style="115" hidden="1" customWidth="1"/>
    <col min="12" max="12" width="35.5703125" style="115" hidden="1" customWidth="1"/>
    <col min="13" max="13" width="35.5703125" style="115" customWidth="1"/>
    <col min="14" max="16384" width="35.5703125" style="115"/>
  </cols>
  <sheetData>
    <row r="1" spans="1:12" s="104" customFormat="1" ht="21.75" thickBot="1" x14ac:dyDescent="0.3">
      <c r="D1" s="105" t="s">
        <v>556</v>
      </c>
      <c r="E1" s="106"/>
      <c r="F1" s="106"/>
      <c r="G1" s="107"/>
      <c r="H1" s="108"/>
      <c r="I1" s="108"/>
      <c r="J1" s="108"/>
      <c r="K1" s="104" t="str">
        <f>IF(SUM(J:J)&gt;1,"Ошибки в пунктах ","Ошибка в пункте ")&amp;K4&amp;K5&amp;K6&amp;K3&amp;K7&amp;K8&amp;K9&amp;K10&amp;K11&amp;K12&amp;K13&amp;K14&amp;K17&amp;K18&amp;K19&amp;K20</f>
        <v xml:space="preserve">Ошибка в пункте </v>
      </c>
    </row>
    <row r="2" spans="1:12" ht="19.5" thickBot="1" x14ac:dyDescent="0.25">
      <c r="A2" s="109" t="s">
        <v>561</v>
      </c>
      <c r="B2" s="110" t="s">
        <v>359</v>
      </c>
      <c r="C2" s="110" t="s">
        <v>356</v>
      </c>
      <c r="D2" s="111" t="s">
        <v>358</v>
      </c>
      <c r="E2" s="112" t="s">
        <v>598</v>
      </c>
      <c r="F2" s="112" t="s">
        <v>537</v>
      </c>
      <c r="G2" s="113" t="s">
        <v>540</v>
      </c>
      <c r="H2" s="114" t="s">
        <v>745</v>
      </c>
      <c r="I2" s="114" t="s">
        <v>752</v>
      </c>
      <c r="J2" s="114" t="s">
        <v>746</v>
      </c>
      <c r="K2" s="115" t="s">
        <v>751</v>
      </c>
      <c r="L2" s="115" t="s">
        <v>756</v>
      </c>
    </row>
    <row r="3" spans="1:12" ht="75" x14ac:dyDescent="0.2">
      <c r="A3" s="109">
        <v>3</v>
      </c>
      <c r="B3" s="110">
        <v>1</v>
      </c>
      <c r="C3" s="110" t="s">
        <v>476</v>
      </c>
      <c r="D3" s="116" t="s">
        <v>538</v>
      </c>
      <c r="E3" s="117" t="s">
        <v>730</v>
      </c>
      <c r="F3" s="88" t="s">
        <v>813</v>
      </c>
      <c r="G3" s="118" t="s">
        <v>786</v>
      </c>
      <c r="H3" s="114">
        <v>1</v>
      </c>
      <c r="I3" s="114">
        <f>--AND(NOT(ISBLANK(F3)),H3=1,F3&lt;&gt;L3)</f>
        <v>1</v>
      </c>
      <c r="J3" s="114">
        <f>IF(AND(F3&lt;&gt;L3,F3&lt;&gt;"да",F3&lt;&gt;"нет",NOT(ISBLANK(F3))),1,0)</f>
        <v>0</v>
      </c>
      <c r="K3" s="115" t="str">
        <f>IF(J3=1,D3&amp;IF(SUM($J4:J50)&gt;0,", ",""),"")</f>
        <v/>
      </c>
      <c r="L3" s="115" t="s">
        <v>586</v>
      </c>
    </row>
    <row r="4" spans="1:12" ht="112.5" customHeight="1" x14ac:dyDescent="0.2">
      <c r="A4" s="109">
        <v>25</v>
      </c>
      <c r="B4" s="110">
        <v>18</v>
      </c>
      <c r="C4" s="110" t="s">
        <v>481</v>
      </c>
      <c r="D4" s="119" t="s">
        <v>539</v>
      </c>
      <c r="E4" s="120" t="s">
        <v>759</v>
      </c>
      <c r="F4" s="86" t="s">
        <v>869</v>
      </c>
      <c r="G4" s="121" t="s">
        <v>754</v>
      </c>
      <c r="H4" s="114">
        <v>1</v>
      </c>
      <c r="I4" s="114">
        <f t="shared" ref="I4:I20" si="0">--AND(NOT(ISBLANK(F4)),H4=1,F4&lt;&gt;L4)</f>
        <v>1</v>
      </c>
      <c r="K4" s="115" t="str">
        <f>IF(J4=1,D4&amp;IF(SUM($J5:J51)&gt;0,", ",""),"")</f>
        <v/>
      </c>
      <c r="L4" s="115" t="s">
        <v>557</v>
      </c>
    </row>
    <row r="5" spans="1:12" ht="60" x14ac:dyDescent="0.2">
      <c r="A5" s="109">
        <v>65</v>
      </c>
      <c r="B5" s="110"/>
      <c r="C5" s="110" t="s">
        <v>490</v>
      </c>
      <c r="D5" s="119" t="s">
        <v>545</v>
      </c>
      <c r="E5" s="120" t="s">
        <v>140</v>
      </c>
      <c r="F5" s="122"/>
      <c r="G5" s="121" t="s">
        <v>555</v>
      </c>
      <c r="I5" s="114">
        <f t="shared" si="0"/>
        <v>0</v>
      </c>
      <c r="K5" s="115" t="str">
        <f>IF(J5=1,D5&amp;IF(SUM($J6:J52)&gt;0,", ",""),"")</f>
        <v/>
      </c>
    </row>
    <row r="6" spans="1:12" ht="30" x14ac:dyDescent="0.2">
      <c r="A6" s="109">
        <v>66</v>
      </c>
      <c r="B6" s="110">
        <v>45</v>
      </c>
      <c r="C6" s="110"/>
      <c r="D6" s="123"/>
      <c r="E6" s="124" t="s">
        <v>790</v>
      </c>
      <c r="F6" s="86">
        <v>3</v>
      </c>
      <c r="G6" s="125" t="s">
        <v>757</v>
      </c>
      <c r="H6" s="114">
        <v>1</v>
      </c>
      <c r="I6" s="114">
        <f t="shared" si="0"/>
        <v>1</v>
      </c>
      <c r="J6" s="114">
        <f>--AND(F6&lt;&gt;L6,NOT(ISBLANK(F6)),OR(NOT(ISNUMBER(F6)),F6&lt;0))</f>
        <v>0</v>
      </c>
      <c r="K6" s="115" t="str">
        <f>IF(J6=1,D6&amp;IF(SUM($J7:J53)&gt;0,", ",""),"")</f>
        <v/>
      </c>
      <c r="L6" s="115" t="s">
        <v>558</v>
      </c>
    </row>
    <row r="7" spans="1:12" ht="30" x14ac:dyDescent="0.2">
      <c r="A7" s="109"/>
      <c r="B7" s="110">
        <v>46</v>
      </c>
      <c r="C7" s="110"/>
      <c r="D7" s="126"/>
      <c r="E7" s="124" t="s">
        <v>550</v>
      </c>
      <c r="F7" s="86">
        <v>3</v>
      </c>
      <c r="G7" s="125" t="s">
        <v>549</v>
      </c>
      <c r="H7" s="114">
        <v>1</v>
      </c>
      <c r="I7" s="114">
        <f t="shared" si="0"/>
        <v>1</v>
      </c>
      <c r="J7" s="114">
        <f>--AND(F7&lt;&gt;L7,NOT(ISBLANK(F7)),OR(NOT(ISNUMBER(F7)),F7&lt;0,F7&gt;F6))</f>
        <v>0</v>
      </c>
      <c r="K7" s="115" t="str">
        <f>IF(J7=1,D7&amp;IF(SUM($J8:J54)&gt;0,", ",""),"")</f>
        <v/>
      </c>
      <c r="L7" s="115" t="s">
        <v>558</v>
      </c>
    </row>
    <row r="8" spans="1:12" ht="330" x14ac:dyDescent="0.2">
      <c r="A8" s="109">
        <v>67</v>
      </c>
      <c r="B8" s="110"/>
      <c r="C8" s="110"/>
      <c r="D8" s="126"/>
      <c r="E8" s="124" t="s">
        <v>552</v>
      </c>
      <c r="F8" s="86" t="s">
        <v>870</v>
      </c>
      <c r="G8" s="125" t="s">
        <v>562</v>
      </c>
      <c r="H8" s="114">
        <v>1</v>
      </c>
      <c r="I8" s="114">
        <f t="shared" si="0"/>
        <v>1</v>
      </c>
      <c r="K8" s="115" t="str">
        <f>IF(J8=1,D8&amp;IF(SUM($J9:J55)&gt;0,", ",""),"")</f>
        <v/>
      </c>
      <c r="L8" s="115" t="s">
        <v>557</v>
      </c>
    </row>
    <row r="9" spans="1:12" ht="30" x14ac:dyDescent="0.2">
      <c r="A9" s="109"/>
      <c r="B9" s="110">
        <v>47</v>
      </c>
      <c r="C9" s="110"/>
      <c r="D9" s="126"/>
      <c r="E9" s="124" t="s">
        <v>766</v>
      </c>
      <c r="F9" s="86">
        <v>3</v>
      </c>
      <c r="G9" s="125" t="s">
        <v>765</v>
      </c>
      <c r="H9" s="114">
        <v>1</v>
      </c>
      <c r="I9" s="114">
        <f t="shared" si="0"/>
        <v>1</v>
      </c>
      <c r="J9" s="114">
        <f>--AND(F9&lt;&gt;L9,NOT(ISBLANK(F9)),OR(NOT(ISNUMBER(F9)),F9&lt;0,F9&gt;F6))</f>
        <v>0</v>
      </c>
      <c r="K9" s="115" t="str">
        <f>IF(J9=1,D9&amp;IF(SUM($J10:J56)&gt;0,", ",""),"")</f>
        <v/>
      </c>
      <c r="L9" s="115" t="s">
        <v>558</v>
      </c>
    </row>
    <row r="10" spans="1:12" ht="105" x14ac:dyDescent="0.2">
      <c r="A10" s="109">
        <v>68</v>
      </c>
      <c r="B10" s="110"/>
      <c r="C10" s="110"/>
      <c r="D10" s="127"/>
      <c r="E10" s="124" t="s">
        <v>559</v>
      </c>
      <c r="F10" s="86" t="s">
        <v>861</v>
      </c>
      <c r="G10" s="125" t="s">
        <v>767</v>
      </c>
      <c r="H10" s="114">
        <v>1</v>
      </c>
      <c r="I10" s="114">
        <f t="shared" si="0"/>
        <v>1</v>
      </c>
      <c r="K10" s="115" t="str">
        <f>IF(J10=1,D10&amp;IF(SUM($J11:J57)&gt;0,", ",""),"")</f>
        <v/>
      </c>
      <c r="L10" s="115" t="s">
        <v>557</v>
      </c>
    </row>
    <row r="11" spans="1:12" ht="15" x14ac:dyDescent="0.2">
      <c r="A11" s="109">
        <v>84</v>
      </c>
      <c r="B11" s="110">
        <v>56</v>
      </c>
      <c r="C11" s="110" t="s">
        <v>495</v>
      </c>
      <c r="D11" s="119" t="s">
        <v>546</v>
      </c>
      <c r="E11" s="120" t="s">
        <v>553</v>
      </c>
      <c r="F11" s="122"/>
      <c r="G11" s="122"/>
      <c r="I11" s="114">
        <f t="shared" si="0"/>
        <v>0</v>
      </c>
      <c r="K11" s="115" t="str">
        <f>IF(J11=1,D11&amp;IF(SUM($J12:J58)&gt;0,", ",""),"")</f>
        <v/>
      </c>
    </row>
    <row r="12" spans="1:12" ht="25.5" customHeight="1" x14ac:dyDescent="0.2">
      <c r="A12" s="109"/>
      <c r="B12" s="110"/>
      <c r="C12" s="110"/>
      <c r="D12" s="123"/>
      <c r="E12" s="124" t="s">
        <v>798</v>
      </c>
      <c r="F12" s="86">
        <v>5</v>
      </c>
      <c r="G12" s="125" t="s">
        <v>729</v>
      </c>
      <c r="H12" s="114">
        <v>1</v>
      </c>
      <c r="I12" s="114">
        <f t="shared" si="0"/>
        <v>1</v>
      </c>
      <c r="J12" s="114">
        <f>--AND(F12&lt;&gt;L12,NOT(ISBLANK(F12)),OR(NOT(ISNUMBER(F12)),F12&lt;0))</f>
        <v>0</v>
      </c>
      <c r="K12" s="115" t="str">
        <f>IF(J12=1,D12&amp;IF(SUM($J13:J59)&gt;0,", ",""),"")</f>
        <v/>
      </c>
      <c r="L12" s="115" t="s">
        <v>558</v>
      </c>
    </row>
    <row r="13" spans="1:12" ht="30" x14ac:dyDescent="0.2">
      <c r="A13" s="109"/>
      <c r="B13" s="110"/>
      <c r="C13" s="110"/>
      <c r="D13" s="126"/>
      <c r="E13" s="124" t="s">
        <v>541</v>
      </c>
      <c r="F13" s="86">
        <v>3</v>
      </c>
      <c r="G13" s="125" t="s">
        <v>789</v>
      </c>
      <c r="H13" s="114">
        <v>1</v>
      </c>
      <c r="I13" s="114">
        <f t="shared" si="0"/>
        <v>1</v>
      </c>
      <c r="J13" s="114">
        <f>--AND(F13&lt;&gt;L13,NOT(ISBLANK(F13)),OR(F13&gt;F12,NOT(ISNUMBER(F13)),F13&lt;0))</f>
        <v>0</v>
      </c>
      <c r="K13" s="115" t="str">
        <f>IF(J13=1,D13&amp;IF(SUM($J14:J60)&gt;0,", ",""),"")</f>
        <v/>
      </c>
      <c r="L13" s="115" t="s">
        <v>558</v>
      </c>
    </row>
    <row r="14" spans="1:12" ht="30" x14ac:dyDescent="0.2">
      <c r="A14" s="109"/>
      <c r="B14" s="110"/>
      <c r="C14" s="110"/>
      <c r="D14" s="126"/>
      <c r="E14" s="124" t="s">
        <v>560</v>
      </c>
      <c r="F14" s="86">
        <v>5</v>
      </c>
      <c r="G14" s="125" t="s">
        <v>789</v>
      </c>
      <c r="H14" s="114">
        <v>1</v>
      </c>
      <c r="I14" s="114">
        <f t="shared" si="0"/>
        <v>1</v>
      </c>
      <c r="J14" s="114">
        <f>--AND(F14&lt;&gt;L14,NOT(ISBLANK(F14)),OR(F14&gt;F12,NOT(ISNUMBER(F14)),F14&lt;0))</f>
        <v>0</v>
      </c>
      <c r="K14" s="115" t="str">
        <f>IF(J14=1,D14&amp;IF(SUM($J17:J61)&gt;0,", ",""),"")</f>
        <v/>
      </c>
      <c r="L14" s="115" t="s">
        <v>558</v>
      </c>
    </row>
    <row r="15" spans="1:12" ht="30" x14ac:dyDescent="0.2">
      <c r="A15" s="109"/>
      <c r="B15" s="110"/>
      <c r="C15" s="110"/>
      <c r="D15" s="126"/>
      <c r="E15" s="124" t="s">
        <v>787</v>
      </c>
      <c r="F15" s="86">
        <v>2</v>
      </c>
      <c r="G15" s="125" t="s">
        <v>789</v>
      </c>
      <c r="H15" s="114">
        <v>1</v>
      </c>
      <c r="I15" s="114">
        <f t="shared" ref="I15" si="1">--AND(NOT(ISBLANK(F15)),H15=1,F15&lt;&gt;L15)</f>
        <v>1</v>
      </c>
      <c r="J15" s="114">
        <f>--AND(F15&lt;&gt;L15,NOT(ISBLANK(F15)),OR(F15&gt;F12,NOT(ISNUMBER(F15)),F15&lt;0))</f>
        <v>0</v>
      </c>
      <c r="K15" s="115" t="str">
        <f>IF(J15=1,D15&amp;IF(SUM($J18:J62)&gt;0,", ",""),"")</f>
        <v/>
      </c>
      <c r="L15" s="115" t="s">
        <v>558</v>
      </c>
    </row>
    <row r="16" spans="1:12" ht="30" x14ac:dyDescent="0.2">
      <c r="A16" s="109"/>
      <c r="B16" s="110"/>
      <c r="C16" s="110"/>
      <c r="D16" s="126"/>
      <c r="E16" s="124" t="s">
        <v>788</v>
      </c>
      <c r="F16" s="86">
        <v>1</v>
      </c>
      <c r="G16" s="125" t="s">
        <v>789</v>
      </c>
      <c r="H16" s="114">
        <v>1</v>
      </c>
      <c r="I16" s="114">
        <f t="shared" ref="I16" si="2">--AND(NOT(ISBLANK(F16)),H16=1,F16&lt;&gt;L16)</f>
        <v>1</v>
      </c>
      <c r="J16" s="114">
        <f>--AND(F16&lt;&gt;L16,NOT(ISBLANK(F16)),OR(F16&gt;F12,NOT(ISNUMBER(F16)),F16&lt;0))</f>
        <v>0</v>
      </c>
      <c r="K16" s="115" t="str">
        <f>IF(J16=1,D16&amp;IF(SUM($J19:J63)&gt;0,", ",""),"")</f>
        <v/>
      </c>
      <c r="L16" s="115" t="s">
        <v>558</v>
      </c>
    </row>
    <row r="17" spans="1:12" ht="360.75" customHeight="1" x14ac:dyDescent="0.2">
      <c r="A17" s="109"/>
      <c r="B17" s="110"/>
      <c r="C17" s="110"/>
      <c r="D17" s="127"/>
      <c r="E17" s="124" t="s">
        <v>542</v>
      </c>
      <c r="F17" s="86" t="s">
        <v>871</v>
      </c>
      <c r="G17" s="125" t="s">
        <v>551</v>
      </c>
      <c r="H17" s="114">
        <v>1</v>
      </c>
      <c r="I17" s="114">
        <f t="shared" si="0"/>
        <v>1</v>
      </c>
      <c r="K17" s="115" t="str">
        <f>IF(J17=1,D17&amp;IF(SUM($J18:J62)&gt;0,", ",""),"")</f>
        <v/>
      </c>
      <c r="L17" s="115" t="s">
        <v>557</v>
      </c>
    </row>
    <row r="18" spans="1:12" ht="75" x14ac:dyDescent="0.2">
      <c r="A18" s="109">
        <v>113</v>
      </c>
      <c r="B18" s="110">
        <v>68</v>
      </c>
      <c r="C18" s="110" t="s">
        <v>520</v>
      </c>
      <c r="D18" s="128" t="s">
        <v>547</v>
      </c>
      <c r="E18" s="129" t="s">
        <v>543</v>
      </c>
      <c r="F18" s="86" t="s">
        <v>862</v>
      </c>
      <c r="G18" s="125" t="s">
        <v>760</v>
      </c>
      <c r="H18" s="114">
        <v>1</v>
      </c>
      <c r="I18" s="114">
        <f t="shared" si="0"/>
        <v>1</v>
      </c>
      <c r="K18" s="115" t="str">
        <f>IF(J18=1,D18&amp;IF(SUM($J19:J63)&gt;0,", ",""),"")</f>
        <v/>
      </c>
      <c r="L18" s="115" t="s">
        <v>557</v>
      </c>
    </row>
    <row r="19" spans="1:12" ht="102" customHeight="1" x14ac:dyDescent="0.2">
      <c r="A19" s="109">
        <v>114</v>
      </c>
      <c r="B19" s="110">
        <v>69</v>
      </c>
      <c r="C19" s="110" t="s">
        <v>521</v>
      </c>
      <c r="D19" s="128" t="s">
        <v>548</v>
      </c>
      <c r="E19" s="129" t="s">
        <v>544</v>
      </c>
      <c r="F19" s="86" t="s">
        <v>863</v>
      </c>
      <c r="G19" s="125" t="s">
        <v>761</v>
      </c>
      <c r="H19" s="114">
        <v>1</v>
      </c>
      <c r="I19" s="114">
        <f t="shared" si="0"/>
        <v>1</v>
      </c>
      <c r="K19" s="115" t="str">
        <f>IF(J19=1,D19&amp;IF(SUM($J20:J64)&gt;0,", ",""),"")</f>
        <v/>
      </c>
      <c r="L19" s="115" t="s">
        <v>557</v>
      </c>
    </row>
    <row r="20" spans="1:12" ht="120" customHeight="1" thickBot="1" x14ac:dyDescent="0.25">
      <c r="A20" s="109">
        <v>115</v>
      </c>
      <c r="B20" s="110">
        <v>70</v>
      </c>
      <c r="C20" s="110" t="s">
        <v>522</v>
      </c>
      <c r="D20" s="130" t="s">
        <v>554</v>
      </c>
      <c r="E20" s="131" t="s">
        <v>472</v>
      </c>
      <c r="F20" s="87" t="s">
        <v>872</v>
      </c>
      <c r="G20" s="132" t="s">
        <v>762</v>
      </c>
      <c r="H20" s="114">
        <v>1</v>
      </c>
      <c r="I20" s="114">
        <f t="shared" si="0"/>
        <v>1</v>
      </c>
      <c r="K20" s="115" t="str">
        <f>IF(J20=1,D20&amp;IF(SUM($J21:J65)&gt;0,", ",""),"")</f>
        <v/>
      </c>
      <c r="L20" s="115" t="s">
        <v>557</v>
      </c>
    </row>
  </sheetData>
  <sheetProtection algorithmName="SHA-512" hashValue="BUAgwmeRS9A2MRNkrsNouGRntC3ajOdX+EmKnLfiiuoH48kgkfJz/h67IF2FNaKOxiXvCZpCs46QIqhb+Lo4iA==" saltValue="aFr3NNvF0ZrywIJ2OPc7hw==" spinCount="100000" sheet="1" objects="1" scenarios="1" formatRows="0" selectLockedCells="1"/>
  <conditionalFormatting sqref="F3:F50">
    <cfRule type="expression" dxfId="91" priority="1" stopIfTrue="1">
      <formula>$J3=1</formula>
    </cfRule>
    <cfRule type="expression" dxfId="90" priority="2" stopIfTrue="1">
      <formula>$I3=1</formula>
    </cfRule>
    <cfRule type="expression" dxfId="89" priority="3">
      <formula>$H3=1</formula>
    </cfRule>
  </conditionalFormatting>
  <conditionalFormatting sqref="G11">
    <cfRule type="expression" dxfId="88" priority="19" stopIfTrue="1">
      <formula>$J11=1</formula>
    </cfRule>
    <cfRule type="expression" dxfId="87" priority="20" stopIfTrue="1">
      <formula>$I11=1</formula>
    </cfRule>
    <cfRule type="expression" dxfId="86" priority="21">
      <formula>$H11=1</formula>
    </cfRule>
  </conditionalFormatting>
  <dataValidations xWindow="672" yWindow="386" count="3">
    <dataValidation type="list" allowBlank="1" showInputMessage="1" errorTitle="Ошибка" error="Необходимо указать &quot;да&quot; или &quot;нет&quot;" prompt="Выберите из выпадающего списка вариант &quot;да&quot; или &quot;нет&quot;" sqref="F3">
      <formula1>"да,нет"</formula1>
    </dataValidation>
    <dataValidation allowBlank="1" showInputMessage="1" showErrorMessage="1" prompt="Введите текст" sqref="F4 F8 F10 F17:F20"/>
    <dataValidation operator="greaterThanOrEqual" allowBlank="1" showInputMessage="1" errorTitle="Ошибка" error="Необходимо ввести натуральное число!" prompt="Введите натуральное число" sqref="F6:F7 F9 F12:F16"/>
  </dataValidations>
  <pageMargins left="0.7" right="0.7" top="0.75" bottom="0.75" header="0.3" footer="0.3"/>
  <pageSetup paperSize="9" scale="9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showGridLines="0" topLeftCell="D1" zoomScaleNormal="100" workbookViewId="0">
      <pane ySplit="2" topLeftCell="A9" activePane="bottomLeft" state="frozen"/>
      <selection activeCell="D1" sqref="D1"/>
      <selection pane="bottomLeft" activeCell="F13" sqref="F13"/>
    </sheetView>
  </sheetViews>
  <sheetFormatPr defaultColWidth="8.7109375" defaultRowHeight="15" x14ac:dyDescent="0.2"/>
  <cols>
    <col min="1" max="1" width="4.42578125" style="2" hidden="1" customWidth="1"/>
    <col min="2" max="2" width="4.85546875" style="2" hidden="1" customWidth="1"/>
    <col min="3" max="3" width="5.140625" style="2" hidden="1" customWidth="1"/>
    <col min="4" max="4" width="9.140625" style="44" customWidth="1"/>
    <col min="5" max="5" width="59" style="136" customWidth="1"/>
    <col min="6" max="6" width="75.7109375" style="133" customWidth="1"/>
    <col min="7" max="7" width="106.28515625" style="44" customWidth="1"/>
    <col min="8" max="10" width="12.28515625" style="114" hidden="1" customWidth="1"/>
    <col min="11" max="11" width="21.7109375" style="44" hidden="1" customWidth="1"/>
    <col min="12" max="12" width="8.7109375" style="115" hidden="1" customWidth="1"/>
    <col min="13" max="14" width="91.7109375" style="44" customWidth="1"/>
    <col min="15" max="16384" width="8.7109375" style="44"/>
  </cols>
  <sheetData>
    <row r="1" spans="1:12" ht="21.75" thickBot="1" x14ac:dyDescent="0.3">
      <c r="D1" s="135" t="s">
        <v>599</v>
      </c>
      <c r="F1" s="106"/>
      <c r="H1" s="108"/>
      <c r="I1" s="108"/>
      <c r="J1" s="108"/>
      <c r="K1" s="104" t="e">
        <f>IF(SUM(J:J)&gt;1,"Ошибки в пунктах ","Ошибка в пункте ")&amp;K4&amp;K5&amp;K6&amp;K3&amp;K7&amp;K8&amp;K9&amp;K10&amp;K11&amp;K12&amp;K13&amp;#REF!&amp;#REF!&amp;#REF!&amp;#REF!&amp;#REF!&amp;#REF!&amp;K14&amp;K15&amp;K16&amp;K17&amp;K18&amp;K19&amp;K20&amp;K21&amp;K22&amp;K23&amp;K24&amp;K25</f>
        <v>#REF!</v>
      </c>
      <c r="L1" s="104"/>
    </row>
    <row r="2" spans="1:12" s="143" customFormat="1" ht="19.5" thickBot="1" x14ac:dyDescent="0.35">
      <c r="A2" s="137" t="s">
        <v>561</v>
      </c>
      <c r="B2" s="138" t="s">
        <v>359</v>
      </c>
      <c r="C2" s="138" t="s">
        <v>356</v>
      </c>
      <c r="D2" s="139" t="s">
        <v>358</v>
      </c>
      <c r="E2" s="112" t="s">
        <v>598</v>
      </c>
      <c r="F2" s="112" t="s">
        <v>537</v>
      </c>
      <c r="G2" s="140" t="s">
        <v>540</v>
      </c>
      <c r="H2" s="141" t="s">
        <v>745</v>
      </c>
      <c r="I2" s="141" t="s">
        <v>752</v>
      </c>
      <c r="J2" s="141" t="s">
        <v>746</v>
      </c>
      <c r="K2" s="142" t="s">
        <v>751</v>
      </c>
      <c r="L2" s="115" t="s">
        <v>756</v>
      </c>
    </row>
    <row r="3" spans="1:12" s="133" customFormat="1" ht="90" x14ac:dyDescent="0.2">
      <c r="A3" s="109">
        <v>4</v>
      </c>
      <c r="B3" s="109"/>
      <c r="C3" s="109" t="s">
        <v>563</v>
      </c>
      <c r="D3" s="144" t="s">
        <v>564</v>
      </c>
      <c r="E3" s="117" t="s">
        <v>565</v>
      </c>
      <c r="F3" s="122"/>
      <c r="G3" s="145" t="s">
        <v>566</v>
      </c>
      <c r="H3" s="114"/>
      <c r="I3" s="114">
        <f>--AND(NOT(ISBLANK(F3)),H3=1,F3&lt;&gt;L3)</f>
        <v>0</v>
      </c>
      <c r="J3" s="114"/>
      <c r="K3" s="133" t="str">
        <f>IF(J3=1,D3&amp;IF(SUM($J4:J44)&gt;0,", ",""),"")</f>
        <v/>
      </c>
      <c r="L3" s="115">
        <v>0</v>
      </c>
    </row>
    <row r="4" spans="1:12" s="133" customFormat="1" x14ac:dyDescent="0.2">
      <c r="A4" s="109">
        <v>5</v>
      </c>
      <c r="B4" s="109" t="s">
        <v>567</v>
      </c>
      <c r="C4" s="109"/>
      <c r="D4" s="146"/>
      <c r="E4" s="147" t="s">
        <v>568</v>
      </c>
      <c r="F4" s="86">
        <v>3</v>
      </c>
      <c r="G4" s="148"/>
      <c r="H4" s="114">
        <v>1</v>
      </c>
      <c r="I4" s="114">
        <f t="shared" ref="I4:I25" si="0">--AND(NOT(ISBLANK(F4)),H4=1,F4&lt;&gt;L4)</f>
        <v>1</v>
      </c>
      <c r="J4" s="114">
        <f>--AND(F4&lt;&gt;L4,NOT(ISBLANK(F4)),OR(NOT(ISNUMBER(F4)),F4&lt;0))</f>
        <v>0</v>
      </c>
      <c r="K4" s="133" t="str">
        <f>IF(J4=1,D4&amp;IF(SUM($J5:J45)&gt;0,", ",""),"")</f>
        <v/>
      </c>
      <c r="L4" s="115" t="s">
        <v>558</v>
      </c>
    </row>
    <row r="5" spans="1:12" s="133" customFormat="1" ht="30" x14ac:dyDescent="0.2">
      <c r="A5" s="109">
        <v>6</v>
      </c>
      <c r="B5" s="109"/>
      <c r="C5" s="109"/>
      <c r="D5" s="149"/>
      <c r="E5" s="147" t="s">
        <v>569</v>
      </c>
      <c r="F5" s="86">
        <v>3</v>
      </c>
      <c r="G5" s="148"/>
      <c r="H5" s="114">
        <v>1</v>
      </c>
      <c r="I5" s="114">
        <f t="shared" si="0"/>
        <v>1</v>
      </c>
      <c r="J5" s="114">
        <f>--AND(F5&lt;&gt;L5,NOT(ISBLANK(F5)),OR(NOT(ISNUMBER(F5)),F5&lt;0,F5&gt;F4))</f>
        <v>0</v>
      </c>
      <c r="K5" s="133" t="str">
        <f>IF(J5=1,D5&amp;IF(SUM($J6:J46)&gt;0,", ",""),"")</f>
        <v/>
      </c>
      <c r="L5" s="115" t="s">
        <v>558</v>
      </c>
    </row>
    <row r="6" spans="1:12" s="133" customFormat="1" ht="303" customHeight="1" x14ac:dyDescent="0.2">
      <c r="A6" s="109">
        <v>7</v>
      </c>
      <c r="B6" s="109" t="s">
        <v>570</v>
      </c>
      <c r="C6" s="109"/>
      <c r="D6" s="149"/>
      <c r="E6" s="147" t="s">
        <v>571</v>
      </c>
      <c r="F6" s="86" t="s">
        <v>848</v>
      </c>
      <c r="G6" s="148" t="s">
        <v>572</v>
      </c>
      <c r="H6" s="114">
        <v>1</v>
      </c>
      <c r="I6" s="114">
        <f t="shared" si="0"/>
        <v>1</v>
      </c>
      <c r="J6" s="114"/>
      <c r="K6" s="133" t="str">
        <f>IF(J6=1,D6&amp;IF(SUM($J7:J47)&gt;0,", ",""),"")</f>
        <v/>
      </c>
      <c r="L6" s="115" t="s">
        <v>557</v>
      </c>
    </row>
    <row r="7" spans="1:12" s="133" customFormat="1" ht="30" x14ac:dyDescent="0.2">
      <c r="A7" s="109">
        <v>9</v>
      </c>
      <c r="B7" s="109" t="s">
        <v>573</v>
      </c>
      <c r="C7" s="109" t="s">
        <v>516</v>
      </c>
      <c r="D7" s="149"/>
      <c r="E7" s="147" t="s">
        <v>526</v>
      </c>
      <c r="F7" s="86">
        <v>3</v>
      </c>
      <c r="G7" s="148"/>
      <c r="H7" s="114">
        <v>1</v>
      </c>
      <c r="I7" s="114">
        <f t="shared" si="0"/>
        <v>1</v>
      </c>
      <c r="J7" s="114">
        <f>--AND(F7&lt;&gt;L7,NOT(ISBLANK(F7)),OR(NOT(ISNUMBER(F7)),F7&lt;0,F7&gt;F4))</f>
        <v>0</v>
      </c>
      <c r="K7" s="133" t="str">
        <f>IF(J7=1,D7&amp;IF(SUM($J8:J48)&gt;0,", ",""),"")</f>
        <v/>
      </c>
      <c r="L7" s="115" t="s">
        <v>558</v>
      </c>
    </row>
    <row r="8" spans="1:12" s="133" customFormat="1" ht="46.5" customHeight="1" x14ac:dyDescent="0.2">
      <c r="A8" s="109"/>
      <c r="B8" s="109">
        <v>66</v>
      </c>
      <c r="C8" s="109" t="s">
        <v>517</v>
      </c>
      <c r="D8" s="149"/>
      <c r="E8" s="147" t="s">
        <v>574</v>
      </c>
      <c r="F8" s="86">
        <v>0</v>
      </c>
      <c r="G8" s="148"/>
      <c r="H8" s="114">
        <v>1</v>
      </c>
      <c r="I8" s="114">
        <f t="shared" si="0"/>
        <v>1</v>
      </c>
      <c r="J8" s="114">
        <f>--AND(F8&lt;&gt;L8,NOT(ISBLANK(F8)),OR(NOT(ISNUMBER(F8)),F8&lt;0,F8&gt;F4))</f>
        <v>0</v>
      </c>
      <c r="K8" s="133" t="str">
        <f>IF(J8=1,D8&amp;IF(SUM($J9:J49)&gt;0,", ",""),"")</f>
        <v/>
      </c>
      <c r="L8" s="115" t="s">
        <v>558</v>
      </c>
    </row>
    <row r="9" spans="1:12" s="133" customFormat="1" ht="127.5" customHeight="1" x14ac:dyDescent="0.2">
      <c r="A9" s="109">
        <v>10</v>
      </c>
      <c r="B9" s="109">
        <v>7</v>
      </c>
      <c r="C9" s="109"/>
      <c r="D9" s="150"/>
      <c r="E9" s="147" t="s">
        <v>575</v>
      </c>
      <c r="F9" s="86" t="s">
        <v>865</v>
      </c>
      <c r="G9" s="148" t="s">
        <v>576</v>
      </c>
      <c r="H9" s="114">
        <v>1</v>
      </c>
      <c r="I9" s="114">
        <f t="shared" si="0"/>
        <v>1</v>
      </c>
      <c r="J9" s="114"/>
      <c r="K9" s="133" t="str">
        <f>IF(J9=1,D9&amp;IF(SUM($J10:J50)&gt;0,", ",""),"")</f>
        <v/>
      </c>
      <c r="L9" s="115" t="s">
        <v>557</v>
      </c>
    </row>
    <row r="10" spans="1:12" ht="60" x14ac:dyDescent="0.2">
      <c r="A10" s="2">
        <v>86</v>
      </c>
      <c r="B10" s="2">
        <v>59</v>
      </c>
      <c r="C10" s="2" t="s">
        <v>577</v>
      </c>
      <c r="D10" s="151" t="s">
        <v>578</v>
      </c>
      <c r="E10" s="120" t="s">
        <v>579</v>
      </c>
      <c r="F10" s="122"/>
      <c r="G10" s="152" t="s">
        <v>580</v>
      </c>
      <c r="I10" s="114">
        <f t="shared" si="0"/>
        <v>0</v>
      </c>
      <c r="K10" s="133" t="str">
        <f>IF(J10=1,D10&amp;IF(SUM($J11:J51)&gt;0,", ",""),"")</f>
        <v/>
      </c>
      <c r="L10" s="115">
        <v>0</v>
      </c>
    </row>
    <row r="11" spans="1:12" ht="58.5" customHeight="1" x14ac:dyDescent="0.2">
      <c r="B11" s="2">
        <v>26</v>
      </c>
      <c r="D11" s="146"/>
      <c r="E11" s="147" t="s">
        <v>581</v>
      </c>
      <c r="F11" s="86">
        <v>1</v>
      </c>
      <c r="G11" s="148"/>
      <c r="H11" s="114">
        <v>1</v>
      </c>
      <c r="I11" s="114">
        <f t="shared" si="0"/>
        <v>1</v>
      </c>
      <c r="J11" s="114">
        <f>--AND(F11&lt;&gt;L11,NOT(ISBLANK(F11)),OR(NOT(ISNUMBER(F11)),F11&lt;0))</f>
        <v>0</v>
      </c>
      <c r="K11" s="133" t="str">
        <f>IF(J11=1,D11&amp;IF(SUM($J12:J52)&gt;0,", ",""),"")</f>
        <v/>
      </c>
      <c r="L11" s="115" t="s">
        <v>558</v>
      </c>
    </row>
    <row r="12" spans="1:12" ht="63.75" customHeight="1" x14ac:dyDescent="0.2">
      <c r="B12" s="2">
        <v>28</v>
      </c>
      <c r="D12" s="149"/>
      <c r="E12" s="147" t="s">
        <v>582</v>
      </c>
      <c r="F12" s="86">
        <v>1</v>
      </c>
      <c r="G12" s="148"/>
      <c r="H12" s="114">
        <v>1</v>
      </c>
      <c r="I12" s="114">
        <f t="shared" si="0"/>
        <v>1</v>
      </c>
      <c r="J12" s="114">
        <f>--AND(F12&lt;&gt;L12,NOT(ISBLANK(F12)),OR(NOT(ISNUMBER(F12)),F12&lt;0,F12&gt;F11))</f>
        <v>0</v>
      </c>
      <c r="K12" s="133" t="str">
        <f>IF(J12=1,D12&amp;IF(SUM($J13:J53)&gt;0,", ",""),"")</f>
        <v/>
      </c>
      <c r="L12" s="115" t="s">
        <v>558</v>
      </c>
    </row>
    <row r="13" spans="1:12" ht="183" customHeight="1" x14ac:dyDescent="0.2">
      <c r="B13" s="2">
        <v>27</v>
      </c>
      <c r="D13" s="150"/>
      <c r="E13" s="147" t="s">
        <v>583</v>
      </c>
      <c r="F13" s="86" t="s">
        <v>873</v>
      </c>
      <c r="G13" s="148" t="s">
        <v>584</v>
      </c>
      <c r="H13" s="114">
        <v>1</v>
      </c>
      <c r="I13" s="114">
        <f t="shared" si="0"/>
        <v>1</v>
      </c>
      <c r="K13" s="133" t="str">
        <f>IF(J13=1,D13&amp;IF(SUM($J14:J54)&gt;0,", ",""),"")</f>
        <v/>
      </c>
      <c r="L13" s="115" t="s">
        <v>557</v>
      </c>
    </row>
    <row r="14" spans="1:12" s="109" customFormat="1" ht="60" x14ac:dyDescent="0.2">
      <c r="A14" s="109">
        <v>76</v>
      </c>
      <c r="C14" s="109" t="s">
        <v>493</v>
      </c>
      <c r="D14" s="153" t="s">
        <v>585</v>
      </c>
      <c r="E14" s="154" t="s">
        <v>588</v>
      </c>
      <c r="F14" s="122"/>
      <c r="G14" s="152" t="s">
        <v>755</v>
      </c>
      <c r="H14" s="114"/>
      <c r="I14" s="114">
        <f t="shared" si="0"/>
        <v>0</v>
      </c>
      <c r="J14" s="114"/>
      <c r="K14" s="133" t="str">
        <f>IF(J14=1,D14&amp;IF(SUM($J15:J61)&gt;0,", ",""),"")</f>
        <v/>
      </c>
      <c r="L14" s="115">
        <v>0</v>
      </c>
    </row>
    <row r="15" spans="1:12" s="109" customFormat="1" x14ac:dyDescent="0.2">
      <c r="A15" s="109">
        <v>77</v>
      </c>
      <c r="B15" s="109">
        <v>52</v>
      </c>
      <c r="D15" s="155"/>
      <c r="E15" s="156" t="s">
        <v>589</v>
      </c>
      <c r="F15" s="86">
        <v>0</v>
      </c>
      <c r="G15" s="157"/>
      <c r="H15" s="114">
        <v>1</v>
      </c>
      <c r="I15" s="114">
        <f t="shared" si="0"/>
        <v>1</v>
      </c>
      <c r="J15" s="114">
        <f t="shared" ref="J15:J20" si="1">--AND(F15&lt;&gt;L15,NOT(ISBLANK(F15)),OR(NOT(ISNUMBER(F15)),F15&lt;0))</f>
        <v>0</v>
      </c>
      <c r="K15" s="133" t="str">
        <f>IF(J15=1,D15&amp;IF(SUM($J16:J62)&gt;0,", ",""),"")</f>
        <v/>
      </c>
      <c r="L15" s="115" t="s">
        <v>558</v>
      </c>
    </row>
    <row r="16" spans="1:12" s="109" customFormat="1" x14ac:dyDescent="0.2">
      <c r="D16" s="158"/>
      <c r="E16" s="156" t="s">
        <v>590</v>
      </c>
      <c r="F16" s="86">
        <v>0</v>
      </c>
      <c r="G16" s="157"/>
      <c r="H16" s="114">
        <v>1</v>
      </c>
      <c r="I16" s="114">
        <f t="shared" si="0"/>
        <v>1</v>
      </c>
      <c r="J16" s="114">
        <f>--AND(F16&lt;&gt;L16,NOT(ISBLANK(F16)),OR(NOT(ISNUMBER(F16)),F16&lt;0,F16&gt;F15))</f>
        <v>0</v>
      </c>
      <c r="K16" s="133" t="str">
        <f>IF(J16=1,D16&amp;IF(SUM($J17:J63)&gt;0,", ",""),"")</f>
        <v/>
      </c>
      <c r="L16" s="115" t="s">
        <v>558</v>
      </c>
    </row>
    <row r="17" spans="1:12" s="109" customFormat="1" ht="75" x14ac:dyDescent="0.2">
      <c r="A17" s="109">
        <v>79</v>
      </c>
      <c r="B17" s="109">
        <v>54</v>
      </c>
      <c r="D17" s="158"/>
      <c r="E17" s="156" t="s">
        <v>591</v>
      </c>
      <c r="F17" s="86" t="s">
        <v>855</v>
      </c>
      <c r="G17" s="148" t="s">
        <v>592</v>
      </c>
      <c r="H17" s="114">
        <v>1</v>
      </c>
      <c r="I17" s="114">
        <f t="shared" si="0"/>
        <v>1</v>
      </c>
      <c r="J17" s="114"/>
      <c r="K17" s="133" t="str">
        <f>IF(J17=1,D17&amp;IF(SUM($J18:J64)&gt;0,", ",""),"")</f>
        <v/>
      </c>
      <c r="L17" s="115" t="s">
        <v>557</v>
      </c>
    </row>
    <row r="18" spans="1:12" s="109" customFormat="1" x14ac:dyDescent="0.2">
      <c r="A18" s="109">
        <v>78</v>
      </c>
      <c r="B18" s="109">
        <v>53</v>
      </c>
      <c r="D18" s="159"/>
      <c r="E18" s="156" t="s">
        <v>593</v>
      </c>
      <c r="F18" s="86">
        <v>0</v>
      </c>
      <c r="G18" s="157"/>
      <c r="H18" s="114">
        <v>1</v>
      </c>
      <c r="I18" s="114">
        <f t="shared" si="0"/>
        <v>1</v>
      </c>
      <c r="J18" s="114">
        <f>--AND(F18&lt;&gt;L18,NOT(ISBLANK(F18)),OR(NOT(ISNUMBER(F18)),F18&lt;0,F18&gt;F15))</f>
        <v>0</v>
      </c>
      <c r="K18" s="133" t="str">
        <f>IF(J18=1,D18&amp;IF(SUM($J19:J65)&gt;0,", ",""),"")</f>
        <v/>
      </c>
      <c r="L18" s="115" t="s">
        <v>558</v>
      </c>
    </row>
    <row r="19" spans="1:12" x14ac:dyDescent="0.2">
      <c r="A19" s="2">
        <v>63</v>
      </c>
      <c r="C19" s="2" t="s">
        <v>489</v>
      </c>
      <c r="D19" s="151" t="s">
        <v>587</v>
      </c>
      <c r="E19" s="120" t="s">
        <v>758</v>
      </c>
      <c r="F19" s="122"/>
      <c r="G19" s="122"/>
      <c r="I19" s="114">
        <f t="shared" si="0"/>
        <v>0</v>
      </c>
      <c r="K19" s="133" t="str">
        <f>IF(J19=1,D19&amp;IF(SUM($J20:J66)&gt;0,", ",""),"")</f>
        <v/>
      </c>
      <c r="L19" s="115">
        <v>0</v>
      </c>
    </row>
    <row r="20" spans="1:12" ht="30" x14ac:dyDescent="0.2">
      <c r="A20" s="2">
        <v>64</v>
      </c>
      <c r="B20" s="2">
        <v>44</v>
      </c>
      <c r="D20" s="146"/>
      <c r="E20" s="147" t="s">
        <v>137</v>
      </c>
      <c r="F20" s="86">
        <v>4</v>
      </c>
      <c r="G20" s="148"/>
      <c r="H20" s="114">
        <v>1</v>
      </c>
      <c r="I20" s="114">
        <f t="shared" si="0"/>
        <v>1</v>
      </c>
      <c r="J20" s="114">
        <f t="shared" si="1"/>
        <v>0</v>
      </c>
      <c r="K20" s="133" t="str">
        <f>IF(J20=1,D20&amp;IF(SUM($J21:J67)&gt;0,", ",""),"")</f>
        <v/>
      </c>
      <c r="L20" s="115" t="s">
        <v>558</v>
      </c>
    </row>
    <row r="21" spans="1:12" ht="105" x14ac:dyDescent="0.2">
      <c r="D21" s="158"/>
      <c r="E21" s="147" t="s">
        <v>727</v>
      </c>
      <c r="F21" s="86" t="s">
        <v>866</v>
      </c>
      <c r="G21" s="148" t="s">
        <v>728</v>
      </c>
      <c r="H21" s="114">
        <v>1</v>
      </c>
      <c r="I21" s="114">
        <f t="shared" si="0"/>
        <v>1</v>
      </c>
      <c r="K21" s="133" t="str">
        <f>IF(J21=1,D21&amp;IF(SUM($J22:J68)&gt;0,", ",""),"")</f>
        <v/>
      </c>
      <c r="L21" s="115" t="s">
        <v>557</v>
      </c>
    </row>
    <row r="22" spans="1:12" s="109" customFormat="1" ht="50.25" customHeight="1" x14ac:dyDescent="0.2">
      <c r="A22" s="109">
        <v>107</v>
      </c>
      <c r="B22" s="109">
        <v>64</v>
      </c>
      <c r="C22" s="109" t="s">
        <v>515</v>
      </c>
      <c r="D22" s="158"/>
      <c r="E22" s="160" t="s">
        <v>594</v>
      </c>
      <c r="F22" s="88" t="s">
        <v>813</v>
      </c>
      <c r="G22" s="157"/>
      <c r="H22" s="114">
        <v>1</v>
      </c>
      <c r="I22" s="114">
        <f t="shared" si="0"/>
        <v>1</v>
      </c>
      <c r="J22" s="114">
        <f>IF(AND(F22&lt;&gt;L22,F22&lt;&gt;"да",F22&lt;&gt;"нет"),1,0)</f>
        <v>0</v>
      </c>
      <c r="K22" s="133" t="str">
        <f>IF(J22=1,D22&amp;IF(SUM($J23:J69)&gt;0,", ",""),"")</f>
        <v/>
      </c>
      <c r="L22" s="115" t="s">
        <v>586</v>
      </c>
    </row>
    <row r="23" spans="1:12" s="109" customFormat="1" ht="66" customHeight="1" x14ac:dyDescent="0.2">
      <c r="A23" s="109">
        <v>111</v>
      </c>
      <c r="B23" s="109">
        <v>67</v>
      </c>
      <c r="C23" s="109" t="s">
        <v>519</v>
      </c>
      <c r="D23" s="159"/>
      <c r="E23" s="160" t="s">
        <v>595</v>
      </c>
      <c r="F23" s="86" t="s">
        <v>857</v>
      </c>
      <c r="G23" s="157" t="s">
        <v>596</v>
      </c>
      <c r="H23" s="114">
        <v>1</v>
      </c>
      <c r="I23" s="114">
        <f t="shared" si="0"/>
        <v>1</v>
      </c>
      <c r="J23" s="114"/>
      <c r="K23" s="133" t="str">
        <f>IF(J23=1,D23&amp;IF(SUM($J24:J70)&gt;0,", ",""),"")</f>
        <v/>
      </c>
      <c r="L23" s="115" t="s">
        <v>557</v>
      </c>
    </row>
    <row r="24" spans="1:12" x14ac:dyDescent="0.2">
      <c r="D24" s="151" t="s">
        <v>800</v>
      </c>
      <c r="E24" s="120" t="s">
        <v>597</v>
      </c>
      <c r="F24" s="122"/>
      <c r="G24" s="122"/>
      <c r="I24" s="114">
        <f t="shared" si="0"/>
        <v>0</v>
      </c>
      <c r="K24" s="133" t="str">
        <f>IF(J24=1,D24&amp;IF(SUM($J25:J71)&gt;0,", ",""),"")</f>
        <v/>
      </c>
      <c r="L24" s="115">
        <v>0</v>
      </c>
    </row>
    <row r="25" spans="1:12" s="109" customFormat="1" ht="60" customHeight="1" thickBot="1" x14ac:dyDescent="0.25">
      <c r="A25" s="109">
        <v>87</v>
      </c>
      <c r="B25" s="109">
        <v>60</v>
      </c>
      <c r="C25" s="109" t="s">
        <v>498</v>
      </c>
      <c r="D25" s="161"/>
      <c r="E25" s="162"/>
      <c r="F25" s="87" t="s">
        <v>860</v>
      </c>
      <c r="G25" s="163" t="s">
        <v>791</v>
      </c>
      <c r="H25" s="114">
        <v>1</v>
      </c>
      <c r="I25" s="114">
        <f t="shared" si="0"/>
        <v>1</v>
      </c>
      <c r="J25" s="114"/>
      <c r="K25" s="133" t="str">
        <f>IF(J25=1,D25&amp;IF(SUM($J26:J72)&gt;0,", ",""),"")</f>
        <v/>
      </c>
      <c r="L25" s="115" t="s">
        <v>557</v>
      </c>
    </row>
  </sheetData>
  <sheetProtection algorithmName="SHA-512" hashValue="6Q0aQLjHKM12Ps/k96mXo6QR4yGDDrDqKhOgC9gO50p4pLGXsEzTuiR0SsEtnMi38EtTUUCD/QR/r1DGnhnwAg==" saltValue="JTmMPsQbRyw9+shSaC5nlQ==" spinCount="100000" sheet="1" objects="1" scenarios="1" formatRows="0" selectLockedCells="1"/>
  <conditionalFormatting sqref="F3:F6">
    <cfRule type="expression" dxfId="85" priority="18">
      <formula>$H3=1</formula>
    </cfRule>
  </conditionalFormatting>
  <conditionalFormatting sqref="F3:F11">
    <cfRule type="expression" dxfId="84" priority="16" stopIfTrue="1">
      <formula>$J3=1</formula>
    </cfRule>
    <cfRule type="expression" dxfId="83" priority="17" stopIfTrue="1">
      <formula>$I3=1</formula>
    </cfRule>
  </conditionalFormatting>
  <conditionalFormatting sqref="F7:F12">
    <cfRule type="expression" dxfId="82" priority="9">
      <formula>$H7=1</formula>
    </cfRule>
  </conditionalFormatting>
  <conditionalFormatting sqref="F7:F18">
    <cfRule type="expression" dxfId="81" priority="1" stopIfTrue="1">
      <formula>$J7=1</formula>
    </cfRule>
    <cfRule type="expression" dxfId="80" priority="2" stopIfTrue="1">
      <formula>$I7=1</formula>
    </cfRule>
  </conditionalFormatting>
  <conditionalFormatting sqref="F9:F15">
    <cfRule type="expression" dxfId="79" priority="33">
      <formula>$H9=1</formula>
    </cfRule>
  </conditionalFormatting>
  <conditionalFormatting sqref="F16">
    <cfRule type="expression" dxfId="78" priority="6">
      <formula>$H16=1</formula>
    </cfRule>
  </conditionalFormatting>
  <conditionalFormatting sqref="F17 F25:F44">
    <cfRule type="expression" dxfId="77" priority="43" stopIfTrue="1">
      <formula>$J17=1</formula>
    </cfRule>
    <cfRule type="expression" dxfId="76" priority="44" stopIfTrue="1">
      <formula>$I17=1</formula>
    </cfRule>
    <cfRule type="expression" dxfId="75" priority="45">
      <formula>$H17=1</formula>
    </cfRule>
  </conditionalFormatting>
  <conditionalFormatting sqref="F18">
    <cfRule type="expression" dxfId="74" priority="3">
      <formula>$H18=1</formula>
    </cfRule>
  </conditionalFormatting>
  <conditionalFormatting sqref="F20:F23">
    <cfRule type="expression" dxfId="73" priority="19" stopIfTrue="1">
      <formula>$J20=1</formula>
    </cfRule>
    <cfRule type="expression" dxfId="72" priority="20" stopIfTrue="1">
      <formula>$I20=1</formula>
    </cfRule>
    <cfRule type="expression" dxfId="71" priority="21">
      <formula>$H20=1</formula>
    </cfRule>
  </conditionalFormatting>
  <conditionalFormatting sqref="F19:G19">
    <cfRule type="expression" dxfId="70" priority="28" stopIfTrue="1">
      <formula>$J19=1</formula>
    </cfRule>
    <cfRule type="expression" dxfId="69" priority="29" stopIfTrue="1">
      <formula>$I19=1</formula>
    </cfRule>
    <cfRule type="expression" dxfId="68" priority="30">
      <formula>$H19=1</formula>
    </cfRule>
  </conditionalFormatting>
  <conditionalFormatting sqref="F24:G24">
    <cfRule type="expression" dxfId="67" priority="22" stopIfTrue="1">
      <formula>$J24=1</formula>
    </cfRule>
    <cfRule type="expression" dxfId="66" priority="23" stopIfTrue="1">
      <formula>$I24=1</formula>
    </cfRule>
    <cfRule type="expression" dxfId="65" priority="24">
      <formula>$H24=1</formula>
    </cfRule>
  </conditionalFormatting>
  <dataValidations count="3">
    <dataValidation operator="greaterThanOrEqual" allowBlank="1" showInputMessage="1" errorTitle="Ошибка" error="Необходимо ввести натуральное число!" prompt="Введите натуральное число" sqref="F11:F12 F7:F8 F15:F16 F20 F4:F5 F18"/>
    <dataValidation allowBlank="1" showInputMessage="1" showErrorMessage="1" prompt="Введите текст" sqref="F6 F9 F13 F17 F21 F23 F25"/>
    <dataValidation type="list" allowBlank="1" showInputMessage="1" errorTitle="Ошибка" error="Необходимо указать &quot;да&quot; или &quot;нет&quot;" prompt="Выберите из выпадающего списка вариант &quot;да&quot; или &quot;нет&quot;" sqref="F22">
      <formula1>"да,нет"</formula1>
    </dataValidation>
  </dataValidations>
  <pageMargins left="0.7" right="0.7" top="0.75" bottom="0.75" header="0.3" footer="0.3"/>
  <pageSetup paperSize="9" scale="9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topLeftCell="D1" workbookViewId="0">
      <pane ySplit="2" topLeftCell="A3" activePane="bottomLeft" state="frozen"/>
      <selection activeCell="D1" sqref="D1"/>
      <selection pane="bottomLeft" activeCell="F39" sqref="F39"/>
    </sheetView>
  </sheetViews>
  <sheetFormatPr defaultColWidth="8.7109375" defaultRowHeight="15" x14ac:dyDescent="0.2"/>
  <cols>
    <col min="1" max="1" width="5.140625" style="164" hidden="1" customWidth="1"/>
    <col min="2" max="2" width="4.85546875" style="164" hidden="1" customWidth="1"/>
    <col min="3" max="3" width="4.7109375" style="164" hidden="1" customWidth="1"/>
    <col min="4" max="4" width="9.28515625" style="164" customWidth="1"/>
    <col min="5" max="5" width="59.42578125" style="164" customWidth="1"/>
    <col min="6" max="6" width="74.28515625" style="133" customWidth="1"/>
    <col min="7" max="7" width="107" style="164" customWidth="1"/>
    <col min="8" max="10" width="12.28515625" style="114" hidden="1" customWidth="1"/>
    <col min="11" max="11" width="16.7109375" style="44" hidden="1" customWidth="1"/>
    <col min="12" max="12" width="8.7109375" style="115" hidden="1" customWidth="1"/>
    <col min="13" max="14" width="60.5703125" style="164" customWidth="1"/>
    <col min="15" max="16384" width="8.7109375" style="164"/>
  </cols>
  <sheetData>
    <row r="1" spans="1:12" ht="21.75" thickBot="1" x14ac:dyDescent="0.3">
      <c r="A1" s="133"/>
      <c r="B1" s="133"/>
      <c r="C1" s="133"/>
      <c r="D1" s="135" t="s">
        <v>652</v>
      </c>
      <c r="E1" s="133"/>
      <c r="F1" s="106"/>
      <c r="G1" s="133"/>
      <c r="H1" s="108"/>
      <c r="I1" s="108"/>
      <c r="J1" s="108"/>
      <c r="K1" s="104" t="str">
        <f>IF(SUM(J:J)&gt;1,"Ошибки в пунктах ","Ошибка в пункте ")&amp;K4&amp;K5&amp;K6&amp;K3&amp;K7&amp;K8&amp;K9&amp;K10&amp;K11&amp;K12&amp;K13&amp;K14&amp;K15&amp;K16&amp;K17&amp;K18&amp;K19&amp;K20&amp;K21&amp;K22&amp;K23&amp;K24&amp;K25&amp;K26&amp;K27&amp;K28&amp;K29&amp;K30&amp;K31&amp;K32&amp;K33&amp;K34&amp;K35&amp;K36&amp;K37&amp;K38&amp;K39</f>
        <v xml:space="preserve">Ошибка в пункте </v>
      </c>
      <c r="L1" s="104"/>
    </row>
    <row r="2" spans="1:12" s="165" customFormat="1" ht="19.5" thickBot="1" x14ac:dyDescent="0.35">
      <c r="B2" s="165" t="s">
        <v>359</v>
      </c>
      <c r="C2" s="165" t="s">
        <v>356</v>
      </c>
      <c r="D2" s="166" t="s">
        <v>358</v>
      </c>
      <c r="E2" s="167" t="s">
        <v>598</v>
      </c>
      <c r="F2" s="167" t="s">
        <v>537</v>
      </c>
      <c r="G2" s="168" t="s">
        <v>540</v>
      </c>
      <c r="H2" s="169" t="s">
        <v>745</v>
      </c>
      <c r="I2" s="169" t="s">
        <v>752</v>
      </c>
      <c r="J2" s="169" t="s">
        <v>746</v>
      </c>
      <c r="K2" s="170" t="s">
        <v>751</v>
      </c>
      <c r="L2" s="115" t="s">
        <v>756</v>
      </c>
    </row>
    <row r="3" spans="1:12" ht="45" x14ac:dyDescent="0.2">
      <c r="A3" s="133">
        <v>34</v>
      </c>
      <c r="B3" s="133"/>
      <c r="C3" s="133" t="s">
        <v>483</v>
      </c>
      <c r="D3" s="144" t="s">
        <v>600</v>
      </c>
      <c r="E3" s="171" t="s">
        <v>601</v>
      </c>
      <c r="F3" s="172"/>
      <c r="G3" s="145" t="s">
        <v>602</v>
      </c>
      <c r="I3" s="114">
        <f>--AND(NOT(ISBLANK(F3)),H3=1,F3&lt;&gt;L3)</f>
        <v>0</v>
      </c>
      <c r="K3" s="133" t="str">
        <f>IF(J3=1,D3&amp;IF(SUM($J4:J50)&gt;0,", ",""),"")</f>
        <v/>
      </c>
      <c r="L3" s="115">
        <v>0</v>
      </c>
    </row>
    <row r="4" spans="1:12" ht="30" x14ac:dyDescent="0.2">
      <c r="A4" s="133">
        <v>35</v>
      </c>
      <c r="B4" s="133">
        <v>22</v>
      </c>
      <c r="C4" s="133"/>
      <c r="D4" s="146"/>
      <c r="E4" s="160" t="s">
        <v>79</v>
      </c>
      <c r="F4" s="88" t="s">
        <v>811</v>
      </c>
      <c r="G4" s="148"/>
      <c r="H4" s="114">
        <v>1</v>
      </c>
      <c r="I4" s="114">
        <f t="shared" ref="I4:I39" si="0">--AND(NOT(ISBLANK(F4)),H4=1,F4&lt;&gt;L4)</f>
        <v>1</v>
      </c>
      <c r="J4" s="114">
        <f>IF(AND(F4&lt;&gt;L4,F4&lt;&gt;"да",F4&lt;&gt;"нет"),1,0)</f>
        <v>0</v>
      </c>
      <c r="K4" s="133" t="str">
        <f>IF(J4=1,D4&amp;IF(SUM($J5:J51)&gt;0,", ",""),"")</f>
        <v/>
      </c>
      <c r="L4" s="115" t="s">
        <v>586</v>
      </c>
    </row>
    <row r="5" spans="1:12" ht="54" customHeight="1" x14ac:dyDescent="0.2">
      <c r="A5" s="133"/>
      <c r="B5" s="133">
        <v>23</v>
      </c>
      <c r="C5" s="133" t="s">
        <v>484</v>
      </c>
      <c r="D5" s="150"/>
      <c r="E5" s="160" t="s">
        <v>603</v>
      </c>
      <c r="F5" s="86" t="s">
        <v>812</v>
      </c>
      <c r="G5" s="148" t="s">
        <v>604</v>
      </c>
      <c r="H5" s="114">
        <v>1</v>
      </c>
      <c r="I5" s="114">
        <f t="shared" si="0"/>
        <v>1</v>
      </c>
      <c r="K5" s="133" t="str">
        <f>IF(J5=1,D5&amp;IF(SUM($J6:J52)&gt;0,", ",""),"")</f>
        <v/>
      </c>
      <c r="L5" s="115" t="s">
        <v>557</v>
      </c>
    </row>
    <row r="6" spans="1:12" ht="30" x14ac:dyDescent="0.2">
      <c r="A6" s="133">
        <v>12</v>
      </c>
      <c r="B6" s="133"/>
      <c r="C6" s="133" t="s">
        <v>478</v>
      </c>
      <c r="D6" s="151" t="s">
        <v>605</v>
      </c>
      <c r="E6" s="173" t="s">
        <v>30</v>
      </c>
      <c r="F6" s="122"/>
      <c r="G6" s="152" t="s">
        <v>606</v>
      </c>
      <c r="I6" s="114">
        <f t="shared" si="0"/>
        <v>0</v>
      </c>
      <c r="K6" s="133" t="str">
        <f>IF(J6=1,D6&amp;IF(SUM($J7:J53)&gt;0,", ",""),"")</f>
        <v/>
      </c>
      <c r="L6" s="115">
        <v>0</v>
      </c>
    </row>
    <row r="7" spans="1:12" ht="30" x14ac:dyDescent="0.2">
      <c r="A7" s="133">
        <v>13</v>
      </c>
      <c r="B7" s="133">
        <v>8</v>
      </c>
      <c r="C7" s="133"/>
      <c r="D7" s="146"/>
      <c r="E7" s="160" t="s">
        <v>32</v>
      </c>
      <c r="F7" s="86" t="s">
        <v>849</v>
      </c>
      <c r="G7" s="148"/>
      <c r="H7" s="114">
        <v>1</v>
      </c>
      <c r="I7" s="114">
        <f t="shared" si="0"/>
        <v>1</v>
      </c>
      <c r="K7" s="133" t="str">
        <f>IF(J7=1,D7&amp;IF(SUM($J8:J54)&gt;0,", ",""),"")</f>
        <v/>
      </c>
      <c r="L7" s="115" t="s">
        <v>557</v>
      </c>
    </row>
    <row r="8" spans="1:12" ht="27.75" customHeight="1" x14ac:dyDescent="0.2">
      <c r="A8" s="133">
        <v>14</v>
      </c>
      <c r="B8" s="133">
        <v>9</v>
      </c>
      <c r="C8" s="133"/>
      <c r="D8" s="150"/>
      <c r="E8" s="160" t="s">
        <v>35</v>
      </c>
      <c r="F8" s="86" t="s">
        <v>849</v>
      </c>
      <c r="G8" s="148"/>
      <c r="H8" s="114">
        <v>1</v>
      </c>
      <c r="I8" s="114">
        <f t="shared" si="0"/>
        <v>1</v>
      </c>
      <c r="K8" s="133" t="str">
        <f>IF(J8=1,D8&amp;IF(SUM($J9:J55)&gt;0,", ",""),"")</f>
        <v/>
      </c>
      <c r="L8" s="115" t="s">
        <v>764</v>
      </c>
    </row>
    <row r="9" spans="1:12" x14ac:dyDescent="0.2">
      <c r="A9" s="133">
        <v>15</v>
      </c>
      <c r="B9" s="133"/>
      <c r="C9" s="133" t="s">
        <v>479</v>
      </c>
      <c r="D9" s="151" t="s">
        <v>607</v>
      </c>
      <c r="E9" s="173" t="s">
        <v>38</v>
      </c>
      <c r="F9" s="122"/>
      <c r="G9" s="174"/>
      <c r="I9" s="114">
        <f t="shared" si="0"/>
        <v>0</v>
      </c>
      <c r="K9" s="133" t="str">
        <f>IF(J9=1,D9&amp;IF(SUM($J10:J56)&gt;0,", ",""),"")</f>
        <v/>
      </c>
      <c r="L9" s="115">
        <v>0</v>
      </c>
    </row>
    <row r="10" spans="1:12" ht="30" x14ac:dyDescent="0.2">
      <c r="A10" s="133">
        <v>16</v>
      </c>
      <c r="B10" s="133">
        <v>10</v>
      </c>
      <c r="C10" s="133"/>
      <c r="D10" s="146"/>
      <c r="E10" s="160" t="s">
        <v>608</v>
      </c>
      <c r="F10" s="88" t="s">
        <v>811</v>
      </c>
      <c r="G10" s="148"/>
      <c r="H10" s="114">
        <v>1</v>
      </c>
      <c r="I10" s="114">
        <f t="shared" si="0"/>
        <v>1</v>
      </c>
      <c r="J10" s="114">
        <f>IF(AND(F10&lt;&gt;L10,F10&lt;&gt;"да",F10&lt;&gt;"нет"),1,0)</f>
        <v>0</v>
      </c>
      <c r="K10" s="133" t="str">
        <f>IF(J10=1,D10&amp;IF(SUM($J11:J57)&gt;0,", ",""),"")</f>
        <v/>
      </c>
      <c r="L10" s="115" t="s">
        <v>586</v>
      </c>
    </row>
    <row r="11" spans="1:12" ht="45" x14ac:dyDescent="0.2">
      <c r="A11" s="133">
        <v>17</v>
      </c>
      <c r="B11" s="133">
        <v>11</v>
      </c>
      <c r="C11" s="133"/>
      <c r="D11" s="149"/>
      <c r="E11" s="160" t="s">
        <v>35</v>
      </c>
      <c r="F11" s="86" t="s">
        <v>849</v>
      </c>
      <c r="G11" s="148" t="s">
        <v>609</v>
      </c>
      <c r="H11" s="114">
        <v>1</v>
      </c>
      <c r="I11" s="114">
        <f t="shared" si="0"/>
        <v>1</v>
      </c>
      <c r="K11" s="133" t="str">
        <f>IF(J11=1,D11&amp;IF(SUM($J12:J58)&gt;0,", ",""),"")</f>
        <v/>
      </c>
      <c r="L11" s="115" t="s">
        <v>764</v>
      </c>
    </row>
    <row r="12" spans="1:12" ht="30" x14ac:dyDescent="0.2">
      <c r="A12" s="133">
        <v>18</v>
      </c>
      <c r="B12" s="133">
        <v>12</v>
      </c>
      <c r="C12" s="133"/>
      <c r="D12" s="149"/>
      <c r="E12" s="160" t="s">
        <v>610</v>
      </c>
      <c r="F12" s="88" t="s">
        <v>813</v>
      </c>
      <c r="G12" s="148"/>
      <c r="H12" s="114">
        <v>1</v>
      </c>
      <c r="I12" s="114">
        <f t="shared" si="0"/>
        <v>1</v>
      </c>
      <c r="J12" s="114">
        <f>IF(AND(F12&lt;&gt;L12,F12&lt;&gt;"да",F12&lt;&gt;"нет"),1,0)</f>
        <v>0</v>
      </c>
      <c r="K12" s="133" t="str">
        <f>IF(J12=1,D12&amp;IF(SUM($J13:J59)&gt;0,", ",""),"")</f>
        <v/>
      </c>
      <c r="L12" s="115" t="s">
        <v>586</v>
      </c>
    </row>
    <row r="13" spans="1:12" ht="81.75" customHeight="1" x14ac:dyDescent="0.2">
      <c r="A13" s="133">
        <v>19</v>
      </c>
      <c r="B13" s="133">
        <v>13</v>
      </c>
      <c r="C13" s="133"/>
      <c r="D13" s="149"/>
      <c r="E13" s="160" t="s">
        <v>35</v>
      </c>
      <c r="F13" s="86" t="s">
        <v>858</v>
      </c>
      <c r="G13" s="148" t="s">
        <v>609</v>
      </c>
      <c r="H13" s="114">
        <v>1</v>
      </c>
      <c r="I13" s="114">
        <f t="shared" si="0"/>
        <v>1</v>
      </c>
      <c r="K13" s="133" t="str">
        <f>IF(J13=1,D13&amp;IF(SUM($J14:J60)&gt;0,", ",""),"")</f>
        <v/>
      </c>
      <c r="L13" s="115" t="s">
        <v>764</v>
      </c>
    </row>
    <row r="14" spans="1:12" x14ac:dyDescent="0.2">
      <c r="A14" s="133">
        <v>20</v>
      </c>
      <c r="B14" s="133">
        <v>14</v>
      </c>
      <c r="C14" s="133"/>
      <c r="D14" s="149"/>
      <c r="E14" s="160" t="s">
        <v>611</v>
      </c>
      <c r="F14" s="88" t="s">
        <v>813</v>
      </c>
      <c r="G14" s="148"/>
      <c r="H14" s="114">
        <v>1</v>
      </c>
      <c r="I14" s="114">
        <f t="shared" si="0"/>
        <v>1</v>
      </c>
      <c r="J14" s="114">
        <f>IF(AND(F14&lt;&gt;L14,F14&lt;&gt;"да",F14&lt;&gt;"нет"),1,0)</f>
        <v>0</v>
      </c>
      <c r="K14" s="133" t="str">
        <f>IF(J14=1,D14&amp;IF(SUM($J15:J61)&gt;0,", ",""),"")</f>
        <v/>
      </c>
      <c r="L14" s="115" t="s">
        <v>586</v>
      </c>
    </row>
    <row r="15" spans="1:12" ht="45" x14ac:dyDescent="0.2">
      <c r="A15" s="133">
        <v>21</v>
      </c>
      <c r="B15" s="133">
        <v>15</v>
      </c>
      <c r="C15" s="133"/>
      <c r="D15" s="150"/>
      <c r="E15" s="160" t="s">
        <v>35</v>
      </c>
      <c r="F15" s="86" t="s">
        <v>849</v>
      </c>
      <c r="G15" s="148" t="s">
        <v>609</v>
      </c>
      <c r="H15" s="114">
        <v>1</v>
      </c>
      <c r="I15" s="114">
        <f t="shared" si="0"/>
        <v>1</v>
      </c>
      <c r="K15" s="133" t="str">
        <f>IF(J15=1,D15&amp;IF(SUM($J16:J62)&gt;0,", ",""),"")</f>
        <v/>
      </c>
      <c r="L15" s="115" t="s">
        <v>764</v>
      </c>
    </row>
    <row r="16" spans="1:12" x14ac:dyDescent="0.2">
      <c r="A16" s="133">
        <v>22</v>
      </c>
      <c r="B16" s="133"/>
      <c r="C16" s="133" t="s">
        <v>480</v>
      </c>
      <c r="D16" s="151" t="s">
        <v>612</v>
      </c>
      <c r="E16" s="173" t="s">
        <v>613</v>
      </c>
      <c r="F16" s="122"/>
      <c r="G16" s="174"/>
      <c r="I16" s="114">
        <f t="shared" si="0"/>
        <v>0</v>
      </c>
      <c r="K16" s="133" t="str">
        <f>IF(J16=1,D16&amp;IF(SUM($J17:J63)&gt;0,", ",""),"")</f>
        <v/>
      </c>
    </row>
    <row r="17" spans="1:12" ht="30" x14ac:dyDescent="0.2">
      <c r="A17" s="133">
        <v>23</v>
      </c>
      <c r="B17" s="133">
        <v>16</v>
      </c>
      <c r="C17" s="133"/>
      <c r="D17" s="146"/>
      <c r="E17" s="160" t="s">
        <v>614</v>
      </c>
      <c r="F17" s="86">
        <v>2</v>
      </c>
      <c r="G17" s="148"/>
      <c r="H17" s="114">
        <v>1</v>
      </c>
      <c r="I17" s="114">
        <f t="shared" si="0"/>
        <v>1</v>
      </c>
      <c r="J17" s="114">
        <f>--AND(F17&lt;&gt;L17,NOT(ISBLANK(F17)),OR(NOT(ISNUMBER(F17)),F17&lt;0))</f>
        <v>0</v>
      </c>
      <c r="K17" s="133" t="str">
        <f>IF(J17=1,D17&amp;IF(SUM($J18:J64)&gt;0,", ",""),"")</f>
        <v/>
      </c>
      <c r="L17" s="115" t="s">
        <v>558</v>
      </c>
    </row>
    <row r="18" spans="1:12" ht="75" x14ac:dyDescent="0.2">
      <c r="A18" s="133">
        <v>24</v>
      </c>
      <c r="B18" s="133">
        <v>17</v>
      </c>
      <c r="C18" s="133"/>
      <c r="D18" s="150"/>
      <c r="E18" s="160" t="s">
        <v>35</v>
      </c>
      <c r="F18" s="86" t="s">
        <v>864</v>
      </c>
      <c r="G18" s="148" t="s">
        <v>615</v>
      </c>
      <c r="H18" s="114">
        <v>1</v>
      </c>
      <c r="I18" s="114">
        <f t="shared" si="0"/>
        <v>1</v>
      </c>
      <c r="K18" s="133" t="str">
        <f>IF(J18=1,D18&amp;IF(SUM($J19:J65)&gt;0,", ",""),"")</f>
        <v/>
      </c>
      <c r="L18" s="115" t="s">
        <v>764</v>
      </c>
    </row>
    <row r="19" spans="1:12" x14ac:dyDescent="0.2">
      <c r="A19" s="133">
        <v>44</v>
      </c>
      <c r="B19" s="133"/>
      <c r="C19" s="133" t="s">
        <v>486</v>
      </c>
      <c r="D19" s="151" t="s">
        <v>616</v>
      </c>
      <c r="E19" s="173" t="s">
        <v>97</v>
      </c>
      <c r="F19" s="122"/>
      <c r="G19" s="174"/>
      <c r="I19" s="114">
        <f t="shared" si="0"/>
        <v>0</v>
      </c>
      <c r="K19" s="133" t="str">
        <f>IF(J19=1,D19&amp;IF(SUM($J20:J66)&gt;0,", ",""),"")</f>
        <v/>
      </c>
      <c r="L19" s="115">
        <v>0</v>
      </c>
    </row>
    <row r="20" spans="1:12" ht="64.5" customHeight="1" x14ac:dyDescent="0.2">
      <c r="A20" s="133">
        <v>45</v>
      </c>
      <c r="B20" s="133">
        <v>29</v>
      </c>
      <c r="C20" s="133"/>
      <c r="D20" s="146"/>
      <c r="E20" s="160" t="s">
        <v>763</v>
      </c>
      <c r="F20" s="86">
        <v>3</v>
      </c>
      <c r="G20" s="148"/>
      <c r="H20" s="114">
        <v>1</v>
      </c>
      <c r="I20" s="114">
        <f t="shared" si="0"/>
        <v>1</v>
      </c>
      <c r="J20" s="114">
        <f>--AND(F20&lt;&gt;L20,NOT(ISBLANK(F20)),OR(NOT(ISNUMBER(F20)),F20&lt;0))</f>
        <v>0</v>
      </c>
      <c r="K20" s="133" t="str">
        <f>IF(J20=1,D20&amp;IF(SUM($J21:J67)&gt;0,", ",""),"")</f>
        <v/>
      </c>
      <c r="L20" s="115" t="s">
        <v>558</v>
      </c>
    </row>
    <row r="21" spans="1:12" ht="212.25" customHeight="1" x14ac:dyDescent="0.2">
      <c r="A21" s="133"/>
      <c r="B21" s="133"/>
      <c r="C21" s="133"/>
      <c r="D21" s="149"/>
      <c r="E21" s="160" t="s">
        <v>617</v>
      </c>
      <c r="F21" s="86" t="s">
        <v>874</v>
      </c>
      <c r="G21" s="148" t="s">
        <v>618</v>
      </c>
      <c r="H21" s="114">
        <v>1</v>
      </c>
      <c r="I21" s="114">
        <f t="shared" si="0"/>
        <v>1</v>
      </c>
      <c r="K21" s="133" t="str">
        <f>IF(J21=1,D21&amp;IF(SUM($J22:J68)&gt;0,", ",""),"")</f>
        <v/>
      </c>
      <c r="L21" s="115" t="s">
        <v>557</v>
      </c>
    </row>
    <row r="22" spans="1:12" x14ac:dyDescent="0.2">
      <c r="A22" s="133">
        <v>46</v>
      </c>
      <c r="B22" s="133">
        <v>30</v>
      </c>
      <c r="C22" s="133"/>
      <c r="D22" s="149"/>
      <c r="E22" s="160" t="s">
        <v>101</v>
      </c>
      <c r="F22" s="88" t="s">
        <v>811</v>
      </c>
      <c r="G22" s="148"/>
      <c r="H22" s="114">
        <v>1</v>
      </c>
      <c r="I22" s="114">
        <f t="shared" si="0"/>
        <v>1</v>
      </c>
      <c r="J22" s="114">
        <f>IF(AND(F22&lt;&gt;L22,F22&lt;&gt;"да",F22&lt;&gt;"нет"),1,0)</f>
        <v>0</v>
      </c>
      <c r="K22" s="133" t="str">
        <f>IF(J22=1,D22&amp;IF(SUM($J23:J69)&gt;0,", ",""),"")</f>
        <v/>
      </c>
      <c r="L22" s="115" t="s">
        <v>586</v>
      </c>
    </row>
    <row r="23" spans="1:12" ht="60" x14ac:dyDescent="0.2">
      <c r="A23" s="133">
        <v>47</v>
      </c>
      <c r="B23" s="133">
        <v>31</v>
      </c>
      <c r="C23" s="133"/>
      <c r="D23" s="150"/>
      <c r="E23" s="160" t="s">
        <v>103</v>
      </c>
      <c r="F23" s="86" t="s">
        <v>849</v>
      </c>
      <c r="G23" s="148" t="s">
        <v>619</v>
      </c>
      <c r="H23" s="114">
        <v>1</v>
      </c>
      <c r="I23" s="114">
        <f t="shared" si="0"/>
        <v>1</v>
      </c>
      <c r="K23" s="133" t="str">
        <f>IF(J23=1,D23&amp;IF(SUM($J24:J70)&gt;0,", ",""),"")</f>
        <v/>
      </c>
      <c r="L23" s="115" t="s">
        <v>557</v>
      </c>
    </row>
    <row r="24" spans="1:12" ht="45" x14ac:dyDescent="0.2">
      <c r="A24" s="133">
        <v>36</v>
      </c>
      <c r="B24" s="133">
        <v>23</v>
      </c>
      <c r="C24" s="133" t="s">
        <v>484</v>
      </c>
      <c r="D24" s="151" t="s">
        <v>620</v>
      </c>
      <c r="E24" s="173" t="s">
        <v>621</v>
      </c>
      <c r="F24" s="122"/>
      <c r="G24" s="152" t="s">
        <v>622</v>
      </c>
      <c r="I24" s="114">
        <f t="shared" si="0"/>
        <v>0</v>
      </c>
      <c r="K24" s="133" t="str">
        <f>IF(J24=1,D24&amp;IF(SUM($J25:J71)&gt;0,", ",""),"")</f>
        <v/>
      </c>
      <c r="L24" s="115">
        <v>0</v>
      </c>
    </row>
    <row r="25" spans="1:12" x14ac:dyDescent="0.2">
      <c r="A25" s="133">
        <v>38</v>
      </c>
      <c r="B25" s="133">
        <v>24</v>
      </c>
      <c r="C25" s="133"/>
      <c r="D25" s="146"/>
      <c r="E25" s="160" t="s">
        <v>623</v>
      </c>
      <c r="F25" s="88" t="s">
        <v>813</v>
      </c>
      <c r="G25" s="148"/>
      <c r="H25" s="114">
        <v>1</v>
      </c>
      <c r="I25" s="114">
        <f t="shared" si="0"/>
        <v>1</v>
      </c>
      <c r="J25" s="114">
        <f>IF(AND(F25&lt;&gt;L25,F25&lt;&gt;"да",F25&lt;&gt;"нет"),1,0)</f>
        <v>0</v>
      </c>
      <c r="K25" s="133" t="str">
        <f>IF(J25=1,D25&amp;IF(SUM($J26:J72)&gt;0,", ",""),"")</f>
        <v/>
      </c>
      <c r="L25" s="115" t="s">
        <v>586</v>
      </c>
    </row>
    <row r="26" spans="1:12" ht="45" x14ac:dyDescent="0.2">
      <c r="A26" s="133">
        <v>39</v>
      </c>
      <c r="B26" s="133">
        <v>25</v>
      </c>
      <c r="C26" s="133"/>
      <c r="D26" s="150"/>
      <c r="E26" s="160" t="s">
        <v>85</v>
      </c>
      <c r="F26" s="86" t="s">
        <v>850</v>
      </c>
      <c r="G26" s="148" t="s">
        <v>624</v>
      </c>
      <c r="H26" s="114">
        <v>1</v>
      </c>
      <c r="I26" s="114">
        <f t="shared" si="0"/>
        <v>1</v>
      </c>
      <c r="K26" s="133" t="str">
        <f>IF(J26=1,D26&amp;IF(SUM($J27:J73)&gt;0,", ",""),"")</f>
        <v/>
      </c>
      <c r="L26" s="115" t="s">
        <v>557</v>
      </c>
    </row>
    <row r="27" spans="1:12" ht="45" x14ac:dyDescent="0.2">
      <c r="A27" s="133">
        <v>48</v>
      </c>
      <c r="B27" s="133"/>
      <c r="C27" s="133" t="s">
        <v>487</v>
      </c>
      <c r="D27" s="151" t="s">
        <v>625</v>
      </c>
      <c r="E27" s="173" t="s">
        <v>626</v>
      </c>
      <c r="F27" s="122"/>
      <c r="G27" s="152" t="s">
        <v>627</v>
      </c>
      <c r="I27" s="114">
        <f t="shared" si="0"/>
        <v>0</v>
      </c>
      <c r="K27" s="133" t="str">
        <f>IF(J27=1,D27&amp;IF(SUM($J28:J74)&gt;0,", ",""),"")</f>
        <v/>
      </c>
      <c r="L27" s="115">
        <v>0</v>
      </c>
    </row>
    <row r="28" spans="1:12" ht="130.5" customHeight="1" x14ac:dyDescent="0.2">
      <c r="A28" s="133">
        <v>49</v>
      </c>
      <c r="B28" s="133">
        <v>32</v>
      </c>
      <c r="C28" s="133"/>
      <c r="D28" s="146"/>
      <c r="E28" s="160" t="s">
        <v>628</v>
      </c>
      <c r="F28" s="88" t="s">
        <v>813</v>
      </c>
      <c r="G28" s="148" t="s">
        <v>629</v>
      </c>
      <c r="H28" s="114">
        <v>1</v>
      </c>
      <c r="I28" s="114">
        <f t="shared" si="0"/>
        <v>1</v>
      </c>
      <c r="J28" s="114">
        <f>IF(AND(F28&lt;&gt;L28,F28&lt;&gt;"да",F28&lt;&gt;"нет"),1,0)</f>
        <v>0</v>
      </c>
      <c r="K28" s="133" t="str">
        <f>IF(J28=1,D28&amp;IF(SUM($J29:J75)&gt;0,", ",""),"")</f>
        <v/>
      </c>
      <c r="L28" s="115" t="s">
        <v>586</v>
      </c>
    </row>
    <row r="29" spans="1:12" ht="129.75" customHeight="1" x14ac:dyDescent="0.2">
      <c r="A29" s="133">
        <v>50</v>
      </c>
      <c r="B29" s="133">
        <v>33</v>
      </c>
      <c r="C29" s="133"/>
      <c r="D29" s="149"/>
      <c r="E29" s="160" t="s">
        <v>630</v>
      </c>
      <c r="F29" s="86" t="s">
        <v>851</v>
      </c>
      <c r="G29" s="148" t="s">
        <v>631</v>
      </c>
      <c r="H29" s="114">
        <v>1</v>
      </c>
      <c r="I29" s="114">
        <f t="shared" si="0"/>
        <v>1</v>
      </c>
      <c r="K29" s="133" t="str">
        <f>IF(J29=1,D29&amp;IF(SUM($J30:J76)&gt;0,", ",""),"")</f>
        <v/>
      </c>
      <c r="L29" s="115" t="s">
        <v>557</v>
      </c>
    </row>
    <row r="30" spans="1:12" ht="68.25" customHeight="1" x14ac:dyDescent="0.2">
      <c r="A30" s="133">
        <v>51</v>
      </c>
      <c r="B30" s="133">
        <v>34</v>
      </c>
      <c r="C30" s="133"/>
      <c r="D30" s="149"/>
      <c r="E30" s="160" t="s">
        <v>632</v>
      </c>
      <c r="F30" s="88" t="s">
        <v>811</v>
      </c>
      <c r="G30" s="148" t="s">
        <v>633</v>
      </c>
      <c r="H30" s="114">
        <v>1</v>
      </c>
      <c r="I30" s="114">
        <f t="shared" si="0"/>
        <v>1</v>
      </c>
      <c r="J30" s="114">
        <f>IF(AND(F30&lt;&gt;L30,F30&lt;&gt;"да",F30&lt;&gt;"нет"),1,0)</f>
        <v>0</v>
      </c>
      <c r="K30" s="133" t="str">
        <f>IF(J30=1,D30&amp;IF(SUM($J31:J77)&gt;0,", ",""),"")</f>
        <v/>
      </c>
      <c r="L30" s="115" t="s">
        <v>586</v>
      </c>
    </row>
    <row r="31" spans="1:12" ht="82.5" customHeight="1" x14ac:dyDescent="0.2">
      <c r="A31" s="133"/>
      <c r="B31" s="133"/>
      <c r="C31" s="133"/>
      <c r="D31" s="149"/>
      <c r="E31" s="160" t="s">
        <v>634</v>
      </c>
      <c r="F31" s="86" t="s">
        <v>849</v>
      </c>
      <c r="G31" s="148" t="s">
        <v>635</v>
      </c>
      <c r="H31" s="114">
        <v>1</v>
      </c>
      <c r="I31" s="114">
        <f t="shared" si="0"/>
        <v>1</v>
      </c>
      <c r="K31" s="133" t="str">
        <f>IF(J31=1,D31&amp;IF(SUM($J32:J78)&gt;0,", ",""),"")</f>
        <v/>
      </c>
      <c r="L31" s="115" t="s">
        <v>557</v>
      </c>
    </row>
    <row r="32" spans="1:12" ht="60" x14ac:dyDescent="0.2">
      <c r="A32" s="133">
        <v>52</v>
      </c>
      <c r="B32" s="133">
        <v>35</v>
      </c>
      <c r="C32" s="133"/>
      <c r="D32" s="149"/>
      <c r="E32" s="160" t="s">
        <v>636</v>
      </c>
      <c r="F32" s="86">
        <v>1</v>
      </c>
      <c r="G32" s="148" t="s">
        <v>637</v>
      </c>
      <c r="H32" s="114">
        <v>1</v>
      </c>
      <c r="I32" s="114">
        <f t="shared" si="0"/>
        <v>1</v>
      </c>
      <c r="J32" s="114">
        <f>--AND(F32&lt;&gt;L32,NOT(ISBLANK(F32)),OR(NOT(ISNUMBER(F32)),F32&lt;0))</f>
        <v>0</v>
      </c>
      <c r="K32" s="133" t="str">
        <f>IF(J32=1,D32&amp;IF(SUM($J33:J79)&gt;0,", ",""),"")</f>
        <v/>
      </c>
      <c r="L32" s="115" t="s">
        <v>558</v>
      </c>
    </row>
    <row r="33" spans="1:12" ht="130.5" customHeight="1" x14ac:dyDescent="0.2">
      <c r="A33" s="133">
        <v>53</v>
      </c>
      <c r="B33" s="133">
        <v>36</v>
      </c>
      <c r="C33" s="133"/>
      <c r="D33" s="149"/>
      <c r="E33" s="160" t="s">
        <v>638</v>
      </c>
      <c r="F33" s="86" t="s">
        <v>849</v>
      </c>
      <c r="G33" s="148" t="s">
        <v>639</v>
      </c>
      <c r="H33" s="114">
        <v>1</v>
      </c>
      <c r="I33" s="114">
        <f t="shared" si="0"/>
        <v>1</v>
      </c>
      <c r="K33" s="133" t="str">
        <f>IF(J33=1,D33&amp;IF(SUM($J34:J80)&gt;0,", ",""),"")</f>
        <v/>
      </c>
      <c r="L33" s="115" t="s">
        <v>557</v>
      </c>
    </row>
    <row r="34" spans="1:12" ht="45" x14ac:dyDescent="0.2">
      <c r="A34" s="133">
        <v>54</v>
      </c>
      <c r="B34" s="133">
        <v>37</v>
      </c>
      <c r="C34" s="133"/>
      <c r="D34" s="149"/>
      <c r="E34" s="160" t="s">
        <v>640</v>
      </c>
      <c r="F34" s="88" t="s">
        <v>811</v>
      </c>
      <c r="G34" s="148" t="s">
        <v>641</v>
      </c>
      <c r="H34" s="114">
        <v>1</v>
      </c>
      <c r="I34" s="114">
        <f t="shared" si="0"/>
        <v>1</v>
      </c>
      <c r="J34" s="114">
        <f>IF(AND(F34&lt;&gt;L34,F34&lt;&gt;"да",F34&lt;&gt;"нет"),1,0)</f>
        <v>0</v>
      </c>
      <c r="K34" s="133" t="str">
        <f>IF(J34=1,D34&amp;IF(SUM($J35:J81)&gt;0,", ",""),"")</f>
        <v/>
      </c>
      <c r="L34" s="115" t="s">
        <v>586</v>
      </c>
    </row>
    <row r="35" spans="1:12" ht="30" x14ac:dyDescent="0.2">
      <c r="A35" s="133">
        <v>55</v>
      </c>
      <c r="B35" s="133">
        <v>38</v>
      </c>
      <c r="C35" s="133"/>
      <c r="D35" s="149"/>
      <c r="E35" s="160" t="s">
        <v>642</v>
      </c>
      <c r="F35" s="86" t="s">
        <v>849</v>
      </c>
      <c r="G35" s="175" t="s">
        <v>643</v>
      </c>
      <c r="H35" s="114">
        <v>1</v>
      </c>
      <c r="I35" s="114">
        <f t="shared" si="0"/>
        <v>1</v>
      </c>
      <c r="K35" s="133" t="str">
        <f>IF(J35=1,D35&amp;IF(SUM($J36:J82)&gt;0,", ",""),"")</f>
        <v/>
      </c>
      <c r="L35" s="115" t="s">
        <v>557</v>
      </c>
    </row>
    <row r="36" spans="1:12" ht="30" x14ac:dyDescent="0.2">
      <c r="A36" s="133">
        <v>56</v>
      </c>
      <c r="B36" s="133">
        <v>39</v>
      </c>
      <c r="C36" s="133"/>
      <c r="D36" s="149"/>
      <c r="E36" s="160" t="s">
        <v>644</v>
      </c>
      <c r="F36" s="88" t="s">
        <v>811</v>
      </c>
      <c r="G36" s="148" t="s">
        <v>645</v>
      </c>
      <c r="H36" s="114">
        <v>1</v>
      </c>
      <c r="I36" s="114">
        <f t="shared" si="0"/>
        <v>1</v>
      </c>
      <c r="J36" s="114">
        <f>IF(AND(F36&lt;&gt;L36,F36&lt;&gt;"да",F36&lt;&gt;"нет"),1,0)</f>
        <v>0</v>
      </c>
      <c r="K36" s="133" t="str">
        <f>IF(J36=1,D36&amp;IF(SUM($J37:J83)&gt;0,", ",""),"")</f>
        <v/>
      </c>
      <c r="L36" s="115" t="s">
        <v>586</v>
      </c>
    </row>
    <row r="37" spans="1:12" ht="45" x14ac:dyDescent="0.2">
      <c r="A37" s="133">
        <v>57</v>
      </c>
      <c r="B37" s="133">
        <v>40</v>
      </c>
      <c r="C37" s="133"/>
      <c r="D37" s="149"/>
      <c r="E37" s="160" t="s">
        <v>646</v>
      </c>
      <c r="F37" s="86" t="s">
        <v>859</v>
      </c>
      <c r="G37" s="148" t="s">
        <v>647</v>
      </c>
      <c r="H37" s="114">
        <v>1</v>
      </c>
      <c r="I37" s="114">
        <f t="shared" si="0"/>
        <v>1</v>
      </c>
      <c r="K37" s="133" t="str">
        <f>IF(J37=1,D37&amp;IF(SUM($J38:J84)&gt;0,", ",""),"")</f>
        <v/>
      </c>
      <c r="L37" s="115" t="s">
        <v>557</v>
      </c>
    </row>
    <row r="38" spans="1:12" ht="45" x14ac:dyDescent="0.2">
      <c r="A38" s="133">
        <v>58</v>
      </c>
      <c r="B38" s="133">
        <v>41</v>
      </c>
      <c r="C38" s="133"/>
      <c r="D38" s="149"/>
      <c r="E38" s="160" t="s">
        <v>648</v>
      </c>
      <c r="F38" s="88" t="s">
        <v>811</v>
      </c>
      <c r="G38" s="148" t="s">
        <v>649</v>
      </c>
      <c r="H38" s="114">
        <v>1</v>
      </c>
      <c r="I38" s="114">
        <f t="shared" si="0"/>
        <v>1</v>
      </c>
      <c r="J38" s="114">
        <f>IF(AND(F38&lt;&gt;L38,F38&lt;&gt;"да",F38&lt;&gt;"нет"),1,0)</f>
        <v>0</v>
      </c>
      <c r="K38" s="133" t="str">
        <f>IF(J38=1,D38&amp;IF(SUM($J39:J85)&gt;0,", ",""),"")</f>
        <v/>
      </c>
      <c r="L38" s="115" t="s">
        <v>586</v>
      </c>
    </row>
    <row r="39" spans="1:12" ht="185.25" customHeight="1" thickBot="1" x14ac:dyDescent="0.25">
      <c r="A39" s="133">
        <v>59</v>
      </c>
      <c r="B39" s="133">
        <v>42</v>
      </c>
      <c r="C39" s="133"/>
      <c r="D39" s="176"/>
      <c r="E39" s="162" t="s">
        <v>650</v>
      </c>
      <c r="F39" s="87" t="s">
        <v>875</v>
      </c>
      <c r="G39" s="163" t="s">
        <v>651</v>
      </c>
      <c r="H39" s="114">
        <v>1</v>
      </c>
      <c r="I39" s="114">
        <f t="shared" si="0"/>
        <v>1</v>
      </c>
      <c r="K39" s="133" t="str">
        <f>IF(J39=1,D39&amp;IF(SUM($J40:J86)&gt;0,", ",""),"")</f>
        <v/>
      </c>
      <c r="L39" s="115" t="s">
        <v>557</v>
      </c>
    </row>
  </sheetData>
  <sheetProtection algorithmName="SHA-512" hashValue="hDXfaYAFWsZejbtRXCt6/A1ghY24zu5Hps22N0SNfRlJmT6HTl9fbtq4dO9iYQ49ACXN1FzkweRvBG6IvqKWbQ==" saltValue="BnKx7wRDmE68cqPuckZNkg==" spinCount="100000" sheet="1" objects="1" scenarios="1" formatRows="0" selectLockedCells="1"/>
  <conditionalFormatting sqref="F3:F4 F10 F12 F14 F22 F25 F28 F30 F34 F36 F38">
    <cfRule type="expression" dxfId="64" priority="1" stopIfTrue="1">
      <formula>$J3=1</formula>
    </cfRule>
    <cfRule type="expression" dxfId="63" priority="2" stopIfTrue="1">
      <formula>$I3=1</formula>
    </cfRule>
    <cfRule type="expression" dxfId="62" priority="3">
      <formula>$H3=1</formula>
    </cfRule>
  </conditionalFormatting>
  <conditionalFormatting sqref="F5:F32">
    <cfRule type="expression" dxfId="61" priority="4" stopIfTrue="1">
      <formula>$J5=1</formula>
    </cfRule>
    <cfRule type="expression" dxfId="60" priority="5" stopIfTrue="1">
      <formula>$I5=1</formula>
    </cfRule>
    <cfRule type="expression" dxfId="59" priority="6">
      <formula>$H5=1</formula>
    </cfRule>
  </conditionalFormatting>
  <conditionalFormatting sqref="F23:F50">
    <cfRule type="expression" dxfId="58" priority="7" stopIfTrue="1">
      <formula>$J23=1</formula>
    </cfRule>
    <cfRule type="expression" dxfId="57" priority="8" stopIfTrue="1">
      <formula>$I23=1</formula>
    </cfRule>
    <cfRule type="expression" dxfId="56" priority="9">
      <formula>$H23=1</formula>
    </cfRule>
  </conditionalFormatting>
  <conditionalFormatting sqref="F9:G9 F16:G16 F19:G19">
    <cfRule type="expression" dxfId="55" priority="10" stopIfTrue="1">
      <formula>$J9=1</formula>
    </cfRule>
    <cfRule type="expression" dxfId="54" priority="11" stopIfTrue="1">
      <formula>$I9=1</formula>
    </cfRule>
    <cfRule type="expression" dxfId="53" priority="12">
      <formula>$H9=1</formula>
    </cfRule>
  </conditionalFormatting>
  <dataValidations count="3">
    <dataValidation operator="greaterThanOrEqual" allowBlank="1" showInputMessage="1" errorTitle="Ошибка" error="Необходимо ввести натуральное число!" prompt="Введите натуральное число" sqref="F20 F17 F32"/>
    <dataValidation allowBlank="1" showInputMessage="1" showErrorMessage="1" prompt="Введите текст" sqref="F37 F7:F8 F39 F11 F13 F15 F21 F23 F26 F29 F31 F33 F35 F5 F18"/>
    <dataValidation type="list" allowBlank="1" showInputMessage="1" errorTitle="Ошибка" error="Необходимо указать &quot;да&quot; или &quot;нет&quot;" prompt="Выберите из выпадающего списка вариант &quot;да&quot; или &quot;нет&quot;" sqref="F4 F10 F12 F14 F22 F25 F28 F30 F34 F36 F38">
      <formula1>"да,нет"</formula1>
    </dataValidation>
  </dataValidations>
  <pageMargins left="0.7" right="0.7" top="0.75" bottom="0.75" header="0.3" footer="0.3"/>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showGridLines="0" topLeftCell="D1" zoomScale="70" zoomScaleNormal="70" workbookViewId="0">
      <pane ySplit="2" topLeftCell="A11" activePane="bottomLeft" state="frozen"/>
      <selection activeCell="D1" sqref="D1"/>
      <selection pane="bottomLeft" activeCell="F17" sqref="F17"/>
    </sheetView>
  </sheetViews>
  <sheetFormatPr defaultColWidth="8.7109375" defaultRowHeight="15" x14ac:dyDescent="0.2"/>
  <cols>
    <col min="1" max="3" width="5.42578125" style="44" hidden="1" customWidth="1"/>
    <col min="4" max="4" width="9.140625" style="44" customWidth="1"/>
    <col min="5" max="5" width="60.85546875" style="44" customWidth="1"/>
    <col min="6" max="6" width="191.42578125" style="133" customWidth="1"/>
    <col min="7" max="7" width="92.140625" style="44" customWidth="1"/>
    <col min="8" max="10" width="12.28515625" style="114" hidden="1" customWidth="1"/>
    <col min="11" max="11" width="17.42578125" style="44" hidden="1" customWidth="1"/>
    <col min="12" max="12" width="8.7109375" style="115" hidden="1" customWidth="1"/>
    <col min="13" max="14" width="50.140625" style="44" customWidth="1"/>
    <col min="15" max="16384" width="8.7109375" style="44"/>
  </cols>
  <sheetData>
    <row r="1" spans="1:12" ht="21.75" thickBot="1" x14ac:dyDescent="0.3">
      <c r="D1" s="135" t="s">
        <v>676</v>
      </c>
      <c r="F1" s="106"/>
      <c r="H1" s="108"/>
      <c r="I1" s="108"/>
      <c r="J1" s="108"/>
      <c r="K1" s="104" t="str">
        <f>IF(SUM(J:J)&gt;1,"Ошибки в пунктах ","Ошибка в пункте ")&amp;K4&amp;K5&amp;K6&amp;K3&amp;K7&amp;K8&amp;K10&amp;K11&amp;K12&amp;K13&amp;K14&amp;K15&amp;K16&amp;K17&amp;K18&amp;K19&amp;K20&amp;K21&amp;K22&amp;K23&amp;K24&amp;K25&amp;K26&amp;K27&amp;K28&amp;K29&amp;K30&amp;K31&amp;K32&amp;K33&amp;K34&amp;K35&amp;K36&amp;K37&amp;K38&amp;K39&amp;K40</f>
        <v xml:space="preserve">Ошибка в пункте </v>
      </c>
      <c r="L1" s="104"/>
    </row>
    <row r="2" spans="1:12" s="165" customFormat="1" ht="19.5" thickBot="1" x14ac:dyDescent="0.35">
      <c r="B2" s="165" t="s">
        <v>359</v>
      </c>
      <c r="C2" s="165" t="s">
        <v>356</v>
      </c>
      <c r="D2" s="166" t="s">
        <v>358</v>
      </c>
      <c r="E2" s="167" t="s">
        <v>598</v>
      </c>
      <c r="F2" s="167" t="s">
        <v>537</v>
      </c>
      <c r="G2" s="168" t="s">
        <v>540</v>
      </c>
      <c r="H2" s="169" t="s">
        <v>745</v>
      </c>
      <c r="I2" s="169" t="s">
        <v>752</v>
      </c>
      <c r="J2" s="169" t="s">
        <v>746</v>
      </c>
      <c r="K2" s="170" t="s">
        <v>751</v>
      </c>
      <c r="L2" s="115" t="s">
        <v>756</v>
      </c>
    </row>
    <row r="3" spans="1:12" s="164" customFormat="1" x14ac:dyDescent="0.2">
      <c r="A3" s="133">
        <v>144</v>
      </c>
      <c r="B3" s="133"/>
      <c r="C3" s="133"/>
      <c r="D3" s="144" t="s">
        <v>783</v>
      </c>
      <c r="E3" s="171" t="s">
        <v>654</v>
      </c>
      <c r="F3" s="177"/>
      <c r="G3" s="145"/>
      <c r="H3" s="114"/>
      <c r="I3" s="114">
        <f>--AND(NOT(ISBLANK(F3)),H3=1,F3&lt;&gt;L3)</f>
        <v>0</v>
      </c>
      <c r="J3" s="114"/>
      <c r="K3" s="133" t="str">
        <f>IF(J3=1,D3&amp;IF(SUM($J4:J51)&gt;0,", ",""),"")</f>
        <v/>
      </c>
      <c r="L3" s="115"/>
    </row>
    <row r="4" spans="1:12" s="164" customFormat="1" ht="142.5" customHeight="1" x14ac:dyDescent="0.2">
      <c r="A4" s="133">
        <v>149</v>
      </c>
      <c r="B4" s="133"/>
      <c r="C4" s="133"/>
      <c r="D4" s="146"/>
      <c r="E4" s="160" t="s">
        <v>317</v>
      </c>
      <c r="F4" s="206" t="s">
        <v>853</v>
      </c>
      <c r="G4" s="148" t="s">
        <v>655</v>
      </c>
      <c r="H4" s="114">
        <v>1</v>
      </c>
      <c r="I4" s="114">
        <f t="shared" ref="I4:I17" si="0">--AND(NOT(ISBLANK(F4)),H4=1,F4&lt;&gt;L4)</f>
        <v>1</v>
      </c>
      <c r="J4" s="114"/>
      <c r="K4" s="133" t="str">
        <f>IF(J4=1,D4&amp;IF(SUM($J5:J52)&gt;0,", ",""),"")</f>
        <v/>
      </c>
      <c r="L4" s="115" t="s">
        <v>764</v>
      </c>
    </row>
    <row r="5" spans="1:12" s="164" customFormat="1" ht="53.25" customHeight="1" x14ac:dyDescent="0.2">
      <c r="A5" s="133">
        <v>95</v>
      </c>
      <c r="B5" s="133">
        <v>61</v>
      </c>
      <c r="C5" s="133" t="s">
        <v>504</v>
      </c>
      <c r="D5" s="149"/>
      <c r="E5" s="160" t="s">
        <v>656</v>
      </c>
      <c r="F5" s="86">
        <v>29</v>
      </c>
      <c r="G5" s="148" t="s">
        <v>657</v>
      </c>
      <c r="H5" s="114">
        <v>1</v>
      </c>
      <c r="I5" s="114">
        <f t="shared" si="0"/>
        <v>1</v>
      </c>
      <c r="J5" s="114">
        <f>--AND(F5&lt;&gt;L5,NOT(ISBLANK(F5)),OR(NOT(ISNUMBER(F5)),F5&lt;0))</f>
        <v>0</v>
      </c>
      <c r="K5" s="133" t="str">
        <f>IF(J5=1,D5&amp;IF(SUM($J6:J53)&gt;0,", ",""),"")</f>
        <v/>
      </c>
      <c r="L5" s="115" t="s">
        <v>558</v>
      </c>
    </row>
    <row r="6" spans="1:12" s="164" customFormat="1" ht="104.25" customHeight="1" x14ac:dyDescent="0.2">
      <c r="A6" s="133">
        <v>94</v>
      </c>
      <c r="B6" s="133">
        <v>85</v>
      </c>
      <c r="C6" s="133" t="s">
        <v>503</v>
      </c>
      <c r="D6" s="149"/>
      <c r="E6" s="160" t="s">
        <v>658</v>
      </c>
      <c r="F6" s="86" t="s">
        <v>838</v>
      </c>
      <c r="G6" s="148" t="s">
        <v>659</v>
      </c>
      <c r="H6" s="114">
        <v>1</v>
      </c>
      <c r="I6" s="114">
        <f t="shared" si="0"/>
        <v>1</v>
      </c>
      <c r="J6" s="114"/>
      <c r="K6" s="133" t="str">
        <f>IF(J6=1,D6&amp;IF(SUM($J7:J54)&gt;0,", ",""),"")</f>
        <v/>
      </c>
      <c r="L6" s="115" t="s">
        <v>764</v>
      </c>
    </row>
    <row r="7" spans="1:12" s="164" customFormat="1" ht="30" x14ac:dyDescent="0.2">
      <c r="A7" s="133">
        <v>147</v>
      </c>
      <c r="B7" s="133"/>
      <c r="C7" s="133"/>
      <c r="D7" s="149"/>
      <c r="E7" s="160" t="s">
        <v>313</v>
      </c>
      <c r="F7" s="88" t="s">
        <v>813</v>
      </c>
      <c r="G7" s="148" t="s">
        <v>660</v>
      </c>
      <c r="H7" s="114">
        <v>1</v>
      </c>
      <c r="I7" s="114">
        <f t="shared" si="0"/>
        <v>1</v>
      </c>
      <c r="J7" s="114">
        <f>IF(AND(F7&lt;&gt;L7,F7&lt;&gt;"да",F7&lt;&gt;"нет"),1,0)</f>
        <v>0</v>
      </c>
      <c r="K7" s="133" t="str">
        <f>IF(J7=1,D7&amp;IF(SUM($J8:J55)&gt;0,", ",""),"")</f>
        <v/>
      </c>
      <c r="L7" s="115" t="s">
        <v>586</v>
      </c>
    </row>
    <row r="8" spans="1:12" s="164" customFormat="1" ht="30" x14ac:dyDescent="0.2">
      <c r="A8" s="133"/>
      <c r="B8" s="133"/>
      <c r="C8" s="133"/>
      <c r="D8" s="149"/>
      <c r="E8" s="160" t="s">
        <v>661</v>
      </c>
      <c r="F8" s="86">
        <v>0</v>
      </c>
      <c r="G8" s="148" t="s">
        <v>662</v>
      </c>
      <c r="H8" s="114">
        <v>1</v>
      </c>
      <c r="I8" s="114">
        <f t="shared" si="0"/>
        <v>1</v>
      </c>
      <c r="J8" s="114">
        <f>--AND(F8&lt;&gt;L8,NOT(ISBLANK(F8)),OR(NOT(ISNUMBER(F8)),F8&lt;0))</f>
        <v>0</v>
      </c>
      <c r="K8" s="133" t="str">
        <f>IF(J8=1,D8&amp;IF(SUM($J10:J56)&gt;0,", ",""),"")</f>
        <v/>
      </c>
      <c r="L8" s="115" t="s">
        <v>558</v>
      </c>
    </row>
    <row r="9" spans="1:12" s="164" customFormat="1" ht="32.25" customHeight="1" x14ac:dyDescent="0.2">
      <c r="A9" s="133">
        <v>96</v>
      </c>
      <c r="B9" s="133">
        <v>62</v>
      </c>
      <c r="C9" s="133" t="s">
        <v>505</v>
      </c>
      <c r="D9" s="149"/>
      <c r="E9" s="160" t="s">
        <v>770</v>
      </c>
      <c r="F9" s="88" t="s">
        <v>811</v>
      </c>
      <c r="G9" s="148"/>
      <c r="H9" s="114">
        <v>1</v>
      </c>
      <c r="I9" s="114">
        <f t="shared" si="0"/>
        <v>1</v>
      </c>
      <c r="J9" s="114">
        <f>IF(AND(F9&lt;&gt;L9,F9&lt;&gt;"да",F9&lt;&gt;"нет"),1,0)</f>
        <v>0</v>
      </c>
      <c r="K9" s="133" t="str">
        <f>IF(J9=1,D9&amp;IF(SUM($J10:J56)&gt;0,", ",""),"")</f>
        <v/>
      </c>
      <c r="L9" s="115" t="s">
        <v>586</v>
      </c>
    </row>
    <row r="10" spans="1:12" s="164" customFormat="1" ht="77.25" customHeight="1" x14ac:dyDescent="0.2">
      <c r="A10" s="133"/>
      <c r="B10" s="133"/>
      <c r="C10" s="133"/>
      <c r="D10" s="150"/>
      <c r="E10" s="160" t="s">
        <v>35</v>
      </c>
      <c r="F10" s="206" t="s">
        <v>838</v>
      </c>
      <c r="G10" s="148" t="s">
        <v>772</v>
      </c>
      <c r="H10" s="114">
        <v>1</v>
      </c>
      <c r="I10" s="114">
        <f t="shared" si="0"/>
        <v>1</v>
      </c>
      <c r="J10" s="114"/>
      <c r="K10" s="133" t="str">
        <f>IF(J10=1,D10&amp;IF(SUM($J11:J57)&gt;0,", ",""),"")</f>
        <v/>
      </c>
      <c r="L10" s="115" t="s">
        <v>764</v>
      </c>
    </row>
    <row r="11" spans="1:12" s="164" customFormat="1" ht="90" x14ac:dyDescent="0.2">
      <c r="A11" s="133">
        <v>69</v>
      </c>
      <c r="B11" s="133"/>
      <c r="C11" s="133" t="s">
        <v>491</v>
      </c>
      <c r="D11" s="151" t="s">
        <v>784</v>
      </c>
      <c r="E11" s="173" t="s">
        <v>664</v>
      </c>
      <c r="F11" s="177"/>
      <c r="G11" s="152" t="s">
        <v>665</v>
      </c>
      <c r="H11" s="114"/>
      <c r="I11" s="114">
        <f t="shared" si="0"/>
        <v>0</v>
      </c>
      <c r="J11" s="114"/>
      <c r="K11" s="133" t="str">
        <f>IF(J11=1,D11&amp;IF(SUM($J12:J58)&gt;0,", ",""),"")</f>
        <v/>
      </c>
      <c r="L11" s="115"/>
    </row>
    <row r="12" spans="1:12" s="164" customFormat="1" ht="30" x14ac:dyDescent="0.2">
      <c r="A12" s="133">
        <v>70</v>
      </c>
      <c r="B12" s="133">
        <v>48</v>
      </c>
      <c r="C12" s="133"/>
      <c r="D12" s="146"/>
      <c r="E12" s="160" t="s">
        <v>666</v>
      </c>
      <c r="F12" s="86">
        <v>1</v>
      </c>
      <c r="G12" s="148" t="s">
        <v>677</v>
      </c>
      <c r="H12" s="114">
        <v>1</v>
      </c>
      <c r="I12" s="114">
        <f t="shared" si="0"/>
        <v>1</v>
      </c>
      <c r="J12" s="114">
        <f>--AND(F12&lt;&gt;L12,NOT(ISBLANK(F12)),OR(NOT(ISNUMBER(F12)),F12&lt;0))</f>
        <v>0</v>
      </c>
      <c r="K12" s="133" t="str">
        <f>IF(J12=1,D12&amp;IF(SUM($J13:J59)&gt;0,", ",""),"")</f>
        <v/>
      </c>
      <c r="L12" s="115" t="s">
        <v>558</v>
      </c>
    </row>
    <row r="13" spans="1:12" s="164" customFormat="1" ht="65.25" customHeight="1" x14ac:dyDescent="0.2">
      <c r="A13" s="133">
        <v>71</v>
      </c>
      <c r="B13" s="133"/>
      <c r="C13" s="133"/>
      <c r="D13" s="150"/>
      <c r="E13" s="160" t="s">
        <v>667</v>
      </c>
      <c r="F13" s="86" t="s">
        <v>854</v>
      </c>
      <c r="G13" s="148" t="s">
        <v>726</v>
      </c>
      <c r="H13" s="114">
        <v>1</v>
      </c>
      <c r="I13" s="114">
        <f t="shared" si="0"/>
        <v>1</v>
      </c>
      <c r="J13" s="114"/>
      <c r="K13" s="133" t="str">
        <f>IF(J13=1,D13&amp;IF(SUM($J14:J60)&gt;0,", ",""),"")</f>
        <v/>
      </c>
      <c r="L13" s="115" t="s">
        <v>557</v>
      </c>
    </row>
    <row r="14" spans="1:12" s="164" customFormat="1" ht="102" customHeight="1" x14ac:dyDescent="0.2">
      <c r="A14" s="133">
        <v>80</v>
      </c>
      <c r="B14" s="133">
        <v>55</v>
      </c>
      <c r="C14" s="133" t="s">
        <v>494</v>
      </c>
      <c r="D14" s="151" t="s">
        <v>785</v>
      </c>
      <c r="E14" s="173" t="s">
        <v>669</v>
      </c>
      <c r="F14" s="86" t="s">
        <v>855</v>
      </c>
      <c r="G14" s="152" t="s">
        <v>670</v>
      </c>
      <c r="H14" s="114">
        <v>1</v>
      </c>
      <c r="I14" s="114">
        <f t="shared" si="0"/>
        <v>1</v>
      </c>
      <c r="J14" s="114"/>
      <c r="K14" s="133" t="str">
        <f>IF(J14=1,D14&amp;IF(SUM($J15:J61)&gt;0,", ",""),"")</f>
        <v/>
      </c>
      <c r="L14" s="115" t="s">
        <v>557</v>
      </c>
    </row>
    <row r="15" spans="1:12" s="164" customFormat="1" ht="60" x14ac:dyDescent="0.2">
      <c r="A15" s="133">
        <v>107</v>
      </c>
      <c r="B15" s="133">
        <v>64</v>
      </c>
      <c r="C15" s="178" t="s">
        <v>515</v>
      </c>
      <c r="D15" s="151" t="s">
        <v>799</v>
      </c>
      <c r="E15" s="120" t="s">
        <v>672</v>
      </c>
      <c r="F15" s="122"/>
      <c r="G15" s="152" t="s">
        <v>454</v>
      </c>
      <c r="H15" s="114"/>
      <c r="I15" s="114">
        <f t="shared" si="0"/>
        <v>0</v>
      </c>
      <c r="J15" s="114"/>
      <c r="K15" s="133" t="str">
        <f>IF(J15=1,D15&amp;IF(SUM($J16:J62)&gt;0,", ",""),"")</f>
        <v/>
      </c>
      <c r="L15" s="115">
        <v>0</v>
      </c>
    </row>
    <row r="16" spans="1:12" s="164" customFormat="1" x14ac:dyDescent="0.2">
      <c r="A16" s="133"/>
      <c r="B16" s="133"/>
      <c r="C16" s="133"/>
      <c r="D16" s="146"/>
      <c r="E16" s="160" t="s">
        <v>673</v>
      </c>
      <c r="F16" s="86">
        <v>143</v>
      </c>
      <c r="G16" s="148"/>
      <c r="H16" s="114">
        <v>1</v>
      </c>
      <c r="I16" s="114">
        <f t="shared" si="0"/>
        <v>1</v>
      </c>
      <c r="J16" s="114">
        <f>--AND(F16&lt;&gt;L16,NOT(ISBLANK(F16)),OR(NOT(ISNUMBER(F16)),F16&lt;0))</f>
        <v>0</v>
      </c>
      <c r="K16" s="133" t="str">
        <f>IF(J16=1,D16&amp;IF(SUM($J17:J63)&gt;0,", ",""),"")</f>
        <v/>
      </c>
      <c r="L16" s="115" t="s">
        <v>558</v>
      </c>
    </row>
    <row r="17" spans="1:12" s="164" customFormat="1" ht="408.75" customHeight="1" thickBot="1" x14ac:dyDescent="0.25">
      <c r="A17" s="133"/>
      <c r="B17" s="133"/>
      <c r="C17" s="133"/>
      <c r="D17" s="176"/>
      <c r="E17" s="162" t="s">
        <v>674</v>
      </c>
      <c r="F17" s="87" t="s">
        <v>810</v>
      </c>
      <c r="G17" s="163" t="s">
        <v>675</v>
      </c>
      <c r="H17" s="114">
        <v>1</v>
      </c>
      <c r="I17" s="114">
        <f t="shared" si="0"/>
        <v>1</v>
      </c>
      <c r="J17" s="114"/>
      <c r="K17" s="133" t="str">
        <f>IF(J17=1,D17&amp;IF(SUM($J18:J64)&gt;0,", ",""),"")</f>
        <v/>
      </c>
      <c r="L17" s="115" t="s">
        <v>557</v>
      </c>
    </row>
    <row r="18" spans="1:12" ht="128.25" customHeight="1" x14ac:dyDescent="0.2">
      <c r="F18" s="44" t="s">
        <v>809</v>
      </c>
      <c r="K18" s="133"/>
    </row>
    <row r="19" spans="1:12" x14ac:dyDescent="0.2">
      <c r="K19" s="133"/>
    </row>
    <row r="20" spans="1:12" x14ac:dyDescent="0.2">
      <c r="K20" s="133"/>
    </row>
    <row r="21" spans="1:12" x14ac:dyDescent="0.2">
      <c r="K21" s="133"/>
    </row>
    <row r="22" spans="1:12" x14ac:dyDescent="0.2">
      <c r="K22" s="133"/>
    </row>
    <row r="23" spans="1:12" x14ac:dyDescent="0.2">
      <c r="K23" s="133"/>
    </row>
    <row r="24" spans="1:12" x14ac:dyDescent="0.2">
      <c r="K24" s="133"/>
    </row>
    <row r="25" spans="1:12" x14ac:dyDescent="0.2">
      <c r="K25" s="133"/>
    </row>
    <row r="26" spans="1:12" x14ac:dyDescent="0.2">
      <c r="K26" s="133"/>
    </row>
    <row r="27" spans="1:12" x14ac:dyDescent="0.2">
      <c r="K27" s="133"/>
    </row>
    <row r="28" spans="1:12" x14ac:dyDescent="0.2">
      <c r="K28" s="133"/>
    </row>
    <row r="29" spans="1:12" x14ac:dyDescent="0.2">
      <c r="K29" s="133"/>
    </row>
    <row r="30" spans="1:12" x14ac:dyDescent="0.2">
      <c r="K30" s="133"/>
    </row>
    <row r="31" spans="1:12" x14ac:dyDescent="0.2">
      <c r="K31" s="133"/>
    </row>
    <row r="32" spans="1:12" x14ac:dyDescent="0.2">
      <c r="K32" s="133"/>
    </row>
    <row r="33" spans="11:11" x14ac:dyDescent="0.2">
      <c r="K33" s="133"/>
    </row>
    <row r="34" spans="11:11" x14ac:dyDescent="0.2">
      <c r="K34" s="133"/>
    </row>
    <row r="35" spans="11:11" x14ac:dyDescent="0.2">
      <c r="K35" s="133"/>
    </row>
    <row r="36" spans="11:11" x14ac:dyDescent="0.2">
      <c r="K36" s="133"/>
    </row>
    <row r="37" spans="11:11" x14ac:dyDescent="0.2">
      <c r="K37" s="133"/>
    </row>
    <row r="38" spans="11:11" x14ac:dyDescent="0.2">
      <c r="K38" s="133"/>
    </row>
    <row r="39" spans="11:11" x14ac:dyDescent="0.2">
      <c r="K39" s="133"/>
    </row>
    <row r="40" spans="11:11" x14ac:dyDescent="0.2">
      <c r="K40" s="133"/>
    </row>
  </sheetData>
  <sheetProtection formatRows="0" selectLockedCells="1"/>
  <conditionalFormatting sqref="F3:F17">
    <cfRule type="expression" dxfId="52" priority="7" stopIfTrue="1">
      <formula>$J3=1</formula>
    </cfRule>
    <cfRule type="expression" dxfId="51" priority="8" stopIfTrue="1">
      <formula>$I3=1</formula>
    </cfRule>
    <cfRule type="expression" dxfId="50" priority="9">
      <formula>$H3=1</formula>
    </cfRule>
  </conditionalFormatting>
  <conditionalFormatting sqref="F7">
    <cfRule type="expression" dxfId="49" priority="4" stopIfTrue="1">
      <formula>$J7=1</formula>
    </cfRule>
    <cfRule type="expression" dxfId="48" priority="5" stopIfTrue="1">
      <formula>$I7=1</formula>
    </cfRule>
    <cfRule type="expression" dxfId="47" priority="6">
      <formula>$H7=1</formula>
    </cfRule>
  </conditionalFormatting>
  <conditionalFormatting sqref="F9">
    <cfRule type="expression" dxfId="46" priority="1" stopIfTrue="1">
      <formula>$J9=1</formula>
    </cfRule>
    <cfRule type="expression" dxfId="45" priority="2" stopIfTrue="1">
      <formula>$I9=1</formula>
    </cfRule>
    <cfRule type="expression" dxfId="44" priority="3">
      <formula>$H9=1</formula>
    </cfRule>
  </conditionalFormatting>
  <conditionalFormatting sqref="F18:F49">
    <cfRule type="expression" dxfId="43" priority="48" stopIfTrue="1">
      <formula>$J20=1</formula>
    </cfRule>
    <cfRule type="expression" dxfId="42" priority="49" stopIfTrue="1">
      <formula>$I20=1</formula>
    </cfRule>
    <cfRule type="expression" dxfId="41" priority="50">
      <formula>$H20=1</formula>
    </cfRule>
  </conditionalFormatting>
  <dataValidations xWindow="1955" yWindow="1153" count="3">
    <dataValidation operator="greaterThanOrEqual" allowBlank="1" showInputMessage="1" errorTitle="Ошибка" error="Необходимо ввести натуральное число!" prompt="Введите натуральное число" sqref="F5 F16 F12 F8"/>
    <dataValidation allowBlank="1" showInputMessage="1" showErrorMessage="1" prompt="Введите текст" sqref="F4 F6 F13:F14 F17 F10"/>
    <dataValidation type="list" allowBlank="1" showInputMessage="1" errorTitle="Ошибка" error="Необходимо указать &quot;да&quot; или &quot;нет&quot;" prompt="Выберите из выпадающего списка вариант &quot;да&quot; или &quot;нет&quot;" sqref="F7 F9">
      <formula1>"да,нет"</formula1>
    </dataValidation>
  </dataValidations>
  <hyperlinks>
    <hyperlink ref="F4" r:id="rId1" display="https://obrnadzor.gov.ru/otkrytoe-pravitelstvo/community_board/contacts/_x000a_"/>
    <hyperlink ref="F10" r:id="rId2"/>
  </hyperlinks>
  <pageMargins left="0.25" right="0.25" top="0.75" bottom="0.75" header="0.3" footer="0.3"/>
  <pageSetup paperSize="9" scale="54" fitToHeight="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showGridLines="0" topLeftCell="D1" workbookViewId="0">
      <pane ySplit="2" topLeftCell="A12" activePane="bottomLeft" state="frozen"/>
      <selection activeCell="D1" sqref="D1"/>
      <selection pane="bottomLeft" activeCell="F5" sqref="F5"/>
    </sheetView>
  </sheetViews>
  <sheetFormatPr defaultColWidth="9.140625" defaultRowHeight="15" x14ac:dyDescent="0.25"/>
  <cols>
    <col min="1" max="2" width="4.7109375" hidden="1" customWidth="1"/>
    <col min="3" max="3" width="4.42578125" hidden="1" customWidth="1"/>
    <col min="4" max="4" width="9.85546875" bestFit="1" customWidth="1"/>
    <col min="5" max="5" width="60.140625" customWidth="1"/>
    <col min="6" max="6" width="74.28515625" style="133" customWidth="1"/>
    <col min="7" max="7" width="107.85546875" customWidth="1"/>
    <col min="8" max="10" width="12.28515625" style="114" hidden="1" customWidth="1"/>
    <col min="11" max="11" width="25.7109375" style="44" hidden="1" customWidth="1"/>
    <col min="12" max="12" width="9.140625" style="115" hidden="1" customWidth="1"/>
  </cols>
  <sheetData>
    <row r="1" spans="2:12" s="133" customFormat="1" ht="21.75" thickBot="1" x14ac:dyDescent="0.3">
      <c r="D1" s="135" t="s">
        <v>720</v>
      </c>
      <c r="F1" s="106"/>
      <c r="H1" s="108"/>
      <c r="I1" s="108"/>
      <c r="J1" s="108"/>
      <c r="K1" s="104" t="e">
        <f>IF(SUM(J:J)&gt;1,"Ошибки в пунктах ","Ошибка в пункте ")&amp;K4&amp;K5&amp;K6&amp;K3&amp;K7&amp;K9&amp;K10&amp;K11&amp;K12&amp;K13&amp;K14&amp;K15&amp;K16&amp;K17&amp;K18&amp;K19&amp;K20&amp;K21&amp;K22&amp;K23&amp;K24&amp;#REF!&amp;#REF!&amp;#REF!&amp;K25&amp;K26&amp;K27&amp;K28&amp;K29&amp;K30&amp;K31&amp;K32&amp;K33&amp;K34&amp;K35&amp;K36&amp;K37</f>
        <v>#REF!</v>
      </c>
      <c r="L1" s="104"/>
    </row>
    <row r="2" spans="2:12" s="109" customFormat="1" ht="19.5" thickBot="1" x14ac:dyDescent="0.25">
      <c r="B2" s="109" t="s">
        <v>359</v>
      </c>
      <c r="C2" s="109" t="s">
        <v>356</v>
      </c>
      <c r="D2" s="166" t="s">
        <v>358</v>
      </c>
      <c r="E2" s="167" t="s">
        <v>598</v>
      </c>
      <c r="F2" s="167" t="s">
        <v>537</v>
      </c>
      <c r="G2" s="168" t="s">
        <v>540</v>
      </c>
      <c r="H2" s="114" t="s">
        <v>745</v>
      </c>
      <c r="I2" s="114" t="s">
        <v>752</v>
      </c>
      <c r="J2" s="114" t="s">
        <v>746</v>
      </c>
      <c r="K2" s="115" t="s">
        <v>751</v>
      </c>
      <c r="L2" s="115" t="s">
        <v>756</v>
      </c>
    </row>
    <row r="3" spans="2:12" x14ac:dyDescent="0.25">
      <c r="D3" s="144" t="s">
        <v>722</v>
      </c>
      <c r="E3" s="171" t="s">
        <v>701</v>
      </c>
      <c r="F3" s="177"/>
      <c r="G3" s="177"/>
      <c r="I3" s="114">
        <f>--AND(NOT(ISBLANK(F3)),H3=1,F3&lt;&gt;L3)</f>
        <v>0</v>
      </c>
      <c r="K3" s="133" t="str">
        <f>IF(J3=1,D3&amp;IF(SUM($J4:J48)&gt;0,", ",""),"")</f>
        <v/>
      </c>
    </row>
    <row r="4" spans="2:12" ht="33.75" customHeight="1" x14ac:dyDescent="0.25">
      <c r="D4" s="146"/>
      <c r="E4" s="179" t="s">
        <v>702</v>
      </c>
      <c r="F4" s="86" t="s">
        <v>876</v>
      </c>
      <c r="G4" s="175"/>
      <c r="H4" s="114">
        <v>1</v>
      </c>
      <c r="I4" s="114">
        <f t="shared" ref="I4:I21" si="0">--AND(NOT(ISBLANK(F4)),H4=1,F4&lt;&gt;L4)</f>
        <v>1</v>
      </c>
      <c r="K4" s="133" t="str">
        <f>IF(J4=1,D4&amp;IF(SUM($J5:J49)&gt;0,", ",""),"")</f>
        <v/>
      </c>
      <c r="L4" s="115" t="s">
        <v>764</v>
      </c>
    </row>
    <row r="5" spans="2:12" x14ac:dyDescent="0.25">
      <c r="D5" s="149"/>
      <c r="E5" s="179" t="s">
        <v>703</v>
      </c>
      <c r="F5" s="86" t="s">
        <v>827</v>
      </c>
      <c r="G5" s="175"/>
      <c r="H5" s="114">
        <v>1</v>
      </c>
      <c r="I5" s="114">
        <f t="shared" si="0"/>
        <v>1</v>
      </c>
      <c r="K5" s="133" t="str">
        <f>IF(J5=1,D5&amp;IF(SUM($J6:J50)&gt;0,", ",""),"")</f>
        <v/>
      </c>
      <c r="L5" s="115" t="s">
        <v>764</v>
      </c>
    </row>
    <row r="6" spans="2:12" x14ac:dyDescent="0.25">
      <c r="D6" s="149"/>
      <c r="E6" s="179" t="s">
        <v>704</v>
      </c>
      <c r="F6" s="86" t="s">
        <v>828</v>
      </c>
      <c r="G6" s="175"/>
      <c r="H6" s="114">
        <v>1</v>
      </c>
      <c r="I6" s="114">
        <f t="shared" si="0"/>
        <v>1</v>
      </c>
      <c r="K6" s="133" t="str">
        <f>IF(J6=1,D6&amp;IF(SUM($J7:J51)&gt;0,", ",""),"")</f>
        <v/>
      </c>
      <c r="L6" s="115" t="s">
        <v>764</v>
      </c>
    </row>
    <row r="7" spans="2:12" x14ac:dyDescent="0.25">
      <c r="D7" s="149"/>
      <c r="E7" s="179" t="s">
        <v>792</v>
      </c>
      <c r="F7" s="86" t="s">
        <v>829</v>
      </c>
      <c r="G7" s="175"/>
      <c r="H7" s="114">
        <v>1</v>
      </c>
      <c r="I7" s="114">
        <f t="shared" si="0"/>
        <v>1</v>
      </c>
      <c r="K7" s="133" t="str">
        <f>IF(J7=1,D7&amp;IF(SUM($J9:J52)&gt;0,", ",""),"")</f>
        <v/>
      </c>
      <c r="L7" s="115" t="s">
        <v>764</v>
      </c>
    </row>
    <row r="8" spans="2:12" x14ac:dyDescent="0.25">
      <c r="D8" s="149"/>
      <c r="E8" s="179" t="s">
        <v>705</v>
      </c>
      <c r="F8" s="86" t="s">
        <v>830</v>
      </c>
      <c r="G8" s="175"/>
      <c r="H8" s="114">
        <v>1</v>
      </c>
      <c r="I8" s="114">
        <f t="shared" ref="I8" si="1">--AND(NOT(ISBLANK(F8)),H8=1,F8&lt;&gt;L8)</f>
        <v>1</v>
      </c>
      <c r="K8" s="133" t="str">
        <f>IF(J8=1,D8&amp;IF(SUM($J9:J52)&gt;0,", ",""),"")</f>
        <v/>
      </c>
      <c r="L8" s="115" t="s">
        <v>764</v>
      </c>
    </row>
    <row r="9" spans="2:12" x14ac:dyDescent="0.25">
      <c r="D9" s="150"/>
      <c r="E9" s="179" t="s">
        <v>771</v>
      </c>
      <c r="F9" s="86" t="s">
        <v>831</v>
      </c>
      <c r="G9" s="175"/>
      <c r="H9" s="114">
        <v>1</v>
      </c>
      <c r="I9" s="114">
        <f t="shared" si="0"/>
        <v>1</v>
      </c>
      <c r="K9" s="133" t="str">
        <f>IF(J9=1,D9&amp;IF(SUM($J10:J53)&gt;0,", ",""),"")</f>
        <v/>
      </c>
      <c r="L9" s="115" t="s">
        <v>764</v>
      </c>
    </row>
    <row r="10" spans="2:12" x14ac:dyDescent="0.25">
      <c r="D10" s="151" t="s">
        <v>721</v>
      </c>
      <c r="E10" s="173" t="s">
        <v>706</v>
      </c>
      <c r="F10" s="177"/>
      <c r="G10" s="177"/>
      <c r="I10" s="114">
        <f t="shared" si="0"/>
        <v>0</v>
      </c>
      <c r="K10" s="133" t="str">
        <f>IF(J10=1,D10&amp;IF(SUM($J11:J54)&gt;0,", ",""),"")</f>
        <v/>
      </c>
    </row>
    <row r="11" spans="2:12" ht="30" x14ac:dyDescent="0.25">
      <c r="D11" s="146"/>
      <c r="E11" s="160" t="s">
        <v>707</v>
      </c>
      <c r="F11" s="86" t="s">
        <v>832</v>
      </c>
      <c r="G11" s="148" t="s">
        <v>277</v>
      </c>
      <c r="H11" s="114">
        <v>1</v>
      </c>
      <c r="I11" s="114">
        <f t="shared" si="0"/>
        <v>1</v>
      </c>
      <c r="K11" s="133" t="str">
        <f>IF(J11=1,D11&amp;IF(SUM($J12:J55)&gt;0,", ",""),"")</f>
        <v/>
      </c>
      <c r="L11" s="115" t="s">
        <v>764</v>
      </c>
    </row>
    <row r="12" spans="2:12" x14ac:dyDescent="0.25">
      <c r="D12" s="149"/>
      <c r="E12" s="160" t="s">
        <v>708</v>
      </c>
      <c r="F12" s="86">
        <v>5</v>
      </c>
      <c r="G12" s="148"/>
      <c r="H12" s="114">
        <v>1</v>
      </c>
      <c r="I12" s="114">
        <f t="shared" si="0"/>
        <v>1</v>
      </c>
      <c r="J12" s="114">
        <f>--AND(F12&lt;&gt;L12,NOT(ISBLANK(F12)),OR(NOT(ISNUMBER(F12)),F12&lt;0))</f>
        <v>0</v>
      </c>
      <c r="K12" s="133" t="str">
        <f>IF(J12=1,D12&amp;IF(SUM($J13:J56)&gt;0,", ",""),"")</f>
        <v/>
      </c>
      <c r="L12" s="115" t="s">
        <v>558</v>
      </c>
    </row>
    <row r="13" spans="2:12" ht="60" x14ac:dyDescent="0.25">
      <c r="D13" s="149"/>
      <c r="E13" s="160" t="s">
        <v>709</v>
      </c>
      <c r="F13" s="86" t="s">
        <v>833</v>
      </c>
      <c r="G13" s="148" t="s">
        <v>710</v>
      </c>
      <c r="H13" s="114">
        <v>1</v>
      </c>
      <c r="I13" s="114">
        <f t="shared" si="0"/>
        <v>1</v>
      </c>
      <c r="K13" s="133" t="str">
        <f>IF(J13=1,D13&amp;IF(SUM($J14:J57)&gt;0,", ",""),"")</f>
        <v/>
      </c>
      <c r="L13" s="115" t="s">
        <v>764</v>
      </c>
    </row>
    <row r="14" spans="2:12" x14ac:dyDescent="0.25">
      <c r="D14" s="180"/>
      <c r="E14" s="160" t="s">
        <v>711</v>
      </c>
      <c r="F14" s="86">
        <v>1</v>
      </c>
      <c r="G14" s="148"/>
      <c r="H14" s="114">
        <v>1</v>
      </c>
      <c r="I14" s="114">
        <f t="shared" si="0"/>
        <v>1</v>
      </c>
      <c r="K14" s="133" t="str">
        <f>IF(J14=1,D14&amp;IF(SUM($J15:J58)&gt;0,", ",""),"")</f>
        <v/>
      </c>
      <c r="L14" s="115" t="s">
        <v>764</v>
      </c>
    </row>
    <row r="15" spans="2:12" ht="55.5" customHeight="1" x14ac:dyDescent="0.25">
      <c r="D15" s="149"/>
      <c r="E15" s="160" t="s">
        <v>712</v>
      </c>
      <c r="F15" s="86" t="s">
        <v>834</v>
      </c>
      <c r="G15" s="148"/>
      <c r="H15" s="114">
        <v>1</v>
      </c>
      <c r="I15" s="114">
        <f t="shared" si="0"/>
        <v>1</v>
      </c>
      <c r="K15" s="133" t="str">
        <f>IF(J15=1,D15&amp;IF(SUM($J16:J59)&gt;0,", ",""),"")</f>
        <v/>
      </c>
      <c r="L15" s="115" t="s">
        <v>764</v>
      </c>
    </row>
    <row r="16" spans="2:12" ht="60" x14ac:dyDescent="0.25">
      <c r="D16" s="149"/>
      <c r="E16" s="160" t="s">
        <v>713</v>
      </c>
      <c r="F16" s="86" t="s">
        <v>835</v>
      </c>
      <c r="G16" s="148"/>
      <c r="H16" s="114">
        <v>1</v>
      </c>
      <c r="I16" s="114">
        <f t="shared" si="0"/>
        <v>1</v>
      </c>
      <c r="K16" s="133" t="str">
        <f>IF(J16=1,D16&amp;IF(SUM($J17:J60)&gt;0,", ",""),"")</f>
        <v/>
      </c>
      <c r="L16" s="115" t="s">
        <v>764</v>
      </c>
    </row>
    <row r="17" spans="4:12" ht="30" x14ac:dyDescent="0.25">
      <c r="D17" s="180"/>
      <c r="E17" s="160" t="s">
        <v>714</v>
      </c>
      <c r="F17" s="86">
        <v>0</v>
      </c>
      <c r="G17" s="148" t="s">
        <v>715</v>
      </c>
      <c r="H17" s="114">
        <v>1</v>
      </c>
      <c r="I17" s="114">
        <f t="shared" si="0"/>
        <v>1</v>
      </c>
      <c r="K17" s="133" t="str">
        <f>IF(J17=1,D17&amp;IF(SUM($J18:J61)&gt;0,", ",""),"")</f>
        <v/>
      </c>
      <c r="L17" s="115" t="s">
        <v>764</v>
      </c>
    </row>
    <row r="18" spans="4:12" ht="45.75" customHeight="1" x14ac:dyDescent="0.25">
      <c r="D18" s="181"/>
      <c r="E18" s="160" t="s">
        <v>716</v>
      </c>
      <c r="F18" s="86" t="s">
        <v>836</v>
      </c>
      <c r="G18" s="148"/>
      <c r="H18" s="114">
        <v>1</v>
      </c>
      <c r="I18" s="114">
        <f t="shared" si="0"/>
        <v>1</v>
      </c>
      <c r="K18" s="133" t="str">
        <f>IF(J18=1,D18&amp;IF(SUM($J19:J62)&gt;0,", ",""),"")</f>
        <v/>
      </c>
      <c r="L18" s="115" t="s">
        <v>764</v>
      </c>
    </row>
    <row r="19" spans="4:12" ht="50.25" customHeight="1" x14ac:dyDescent="0.25">
      <c r="D19" s="181"/>
      <c r="E19" s="160" t="s">
        <v>717</v>
      </c>
      <c r="F19" s="86" t="s">
        <v>837</v>
      </c>
      <c r="G19" s="148"/>
      <c r="H19" s="114">
        <v>1</v>
      </c>
      <c r="I19" s="114">
        <f t="shared" si="0"/>
        <v>1</v>
      </c>
      <c r="K19" s="133" t="str">
        <f>IF(J19=1,D19&amp;IF(SUM($J20:J63)&gt;0,", ",""),"")</f>
        <v/>
      </c>
      <c r="L19" s="115" t="s">
        <v>764</v>
      </c>
    </row>
    <row r="20" spans="4:12" ht="39.75" customHeight="1" x14ac:dyDescent="0.25">
      <c r="D20" s="181"/>
      <c r="E20" s="160" t="s">
        <v>718</v>
      </c>
      <c r="F20" s="86" t="s">
        <v>838</v>
      </c>
      <c r="G20" s="148"/>
      <c r="H20" s="114">
        <v>1</v>
      </c>
      <c r="I20" s="114">
        <f t="shared" si="0"/>
        <v>1</v>
      </c>
      <c r="K20" s="133" t="str">
        <f>IF(J20=1,D20&amp;IF(SUM($J21:J64)&gt;0,", ",""),"")</f>
        <v/>
      </c>
      <c r="L20" s="115" t="s">
        <v>764</v>
      </c>
    </row>
    <row r="21" spans="4:12" ht="115.5" customHeight="1" thickBot="1" x14ac:dyDescent="0.3">
      <c r="D21" s="182"/>
      <c r="E21" s="162" t="s">
        <v>793</v>
      </c>
      <c r="F21" s="87" t="s">
        <v>839</v>
      </c>
      <c r="G21" s="163" t="s">
        <v>719</v>
      </c>
      <c r="H21" s="114">
        <v>1</v>
      </c>
      <c r="I21" s="114">
        <f t="shared" si="0"/>
        <v>1</v>
      </c>
      <c r="K21" s="133" t="str">
        <f>IF(J21=1,D21&amp;IF(SUM($J22:J65)&gt;0,", ",""),"")</f>
        <v/>
      </c>
      <c r="L21" s="115" t="s">
        <v>557</v>
      </c>
    </row>
    <row r="22" spans="4:12" x14ac:dyDescent="0.25">
      <c r="K22" s="133"/>
    </row>
    <row r="23" spans="4:12" x14ac:dyDescent="0.25">
      <c r="E23" s="2" t="s">
        <v>768</v>
      </c>
      <c r="F23" s="44"/>
      <c r="H23" s="183"/>
      <c r="I23" s="183"/>
      <c r="J23" s="183"/>
    </row>
    <row r="24" spans="4:12" x14ac:dyDescent="0.25">
      <c r="E24" s="184" t="s">
        <v>769</v>
      </c>
      <c r="F24" s="44"/>
      <c r="H24" s="183"/>
      <c r="I24" s="183"/>
      <c r="J24" s="183"/>
    </row>
    <row r="25" spans="4:12" x14ac:dyDescent="0.25">
      <c r="K25" s="133"/>
    </row>
    <row r="26" spans="4:12" x14ac:dyDescent="0.25">
      <c r="K26" s="133"/>
    </row>
    <row r="27" spans="4:12" x14ac:dyDescent="0.25">
      <c r="K27" s="133"/>
    </row>
    <row r="28" spans="4:12" x14ac:dyDescent="0.25">
      <c r="K28" s="133"/>
    </row>
    <row r="29" spans="4:12" x14ac:dyDescent="0.25">
      <c r="K29" s="133"/>
    </row>
    <row r="30" spans="4:12" x14ac:dyDescent="0.25">
      <c r="K30" s="133"/>
    </row>
    <row r="31" spans="4:12" x14ac:dyDescent="0.25">
      <c r="K31" s="133"/>
    </row>
    <row r="32" spans="4:12" x14ac:dyDescent="0.25">
      <c r="K32" s="133"/>
    </row>
    <row r="33" spans="11:11" x14ac:dyDescent="0.25">
      <c r="K33" s="133"/>
    </row>
    <row r="34" spans="11:11" x14ac:dyDescent="0.25">
      <c r="K34" s="133"/>
    </row>
    <row r="35" spans="11:11" x14ac:dyDescent="0.25">
      <c r="K35" s="133"/>
    </row>
    <row r="36" spans="11:11" x14ac:dyDescent="0.25">
      <c r="K36" s="133"/>
    </row>
    <row r="37" spans="11:11" x14ac:dyDescent="0.25">
      <c r="K37" s="133"/>
    </row>
  </sheetData>
  <sheetProtection algorithmName="SHA-512" hashValue="OcHuXyR30rfRjR2p/yWxVr/RcGP91/oAmwml0aGdHKLamWC7XJZYmrTHfc7Ic+TnGMBrqTKae0fafpcWpp0kuQ==" saltValue="sRz7W1nna/I+scwdSa6wLQ==" spinCount="100000" sheet="1" objects="1" scenarios="1" formatRows="0" selectLockedCells="1"/>
  <conditionalFormatting sqref="F12:F48">
    <cfRule type="expression" dxfId="40" priority="31" stopIfTrue="1">
      <formula>$J12=1</formula>
    </cfRule>
    <cfRule type="expression" dxfId="39" priority="32" stopIfTrue="1">
      <formula>$I12=1</formula>
    </cfRule>
    <cfRule type="expression" dxfId="38" priority="33">
      <formula>$H12=1</formula>
    </cfRule>
  </conditionalFormatting>
  <conditionalFormatting sqref="F3:G3 F10:G10">
    <cfRule type="expression" dxfId="37" priority="28" stopIfTrue="1">
      <formula>$J3=1</formula>
    </cfRule>
    <cfRule type="expression" dxfId="36" priority="29" stopIfTrue="1">
      <formula>$I3=1</formula>
    </cfRule>
    <cfRule type="expression" dxfId="35" priority="30">
      <formula>$H3=1</formula>
    </cfRule>
  </conditionalFormatting>
  <conditionalFormatting sqref="F4">
    <cfRule type="expression" dxfId="34" priority="19" stopIfTrue="1">
      <formula>$J4=1</formula>
    </cfRule>
    <cfRule type="expression" dxfId="33" priority="20" stopIfTrue="1">
      <formula>$I4=1</formula>
    </cfRule>
    <cfRule type="expression" dxfId="32" priority="21">
      <formula>$H4=1</formula>
    </cfRule>
  </conditionalFormatting>
  <conditionalFormatting sqref="F5">
    <cfRule type="expression" dxfId="31" priority="16" stopIfTrue="1">
      <formula>$J5=1</formula>
    </cfRule>
    <cfRule type="expression" dxfId="30" priority="17" stopIfTrue="1">
      <formula>$I5=1</formula>
    </cfRule>
    <cfRule type="expression" dxfId="29" priority="18">
      <formula>$H5=1</formula>
    </cfRule>
  </conditionalFormatting>
  <conditionalFormatting sqref="F6">
    <cfRule type="expression" dxfId="28" priority="13" stopIfTrue="1">
      <formula>$J6=1</formula>
    </cfRule>
    <cfRule type="expression" dxfId="27" priority="14" stopIfTrue="1">
      <formula>$I6=1</formula>
    </cfRule>
    <cfRule type="expression" dxfId="26" priority="15">
      <formula>$H6=1</formula>
    </cfRule>
  </conditionalFormatting>
  <conditionalFormatting sqref="F7">
    <cfRule type="expression" dxfId="25" priority="10" stopIfTrue="1">
      <formula>$J7=1</formula>
    </cfRule>
    <cfRule type="expression" dxfId="24" priority="11" stopIfTrue="1">
      <formula>$I7=1</formula>
    </cfRule>
    <cfRule type="expression" dxfId="23" priority="12">
      <formula>$H7=1</formula>
    </cfRule>
  </conditionalFormatting>
  <conditionalFormatting sqref="F8">
    <cfRule type="expression" dxfId="22" priority="7" stopIfTrue="1">
      <formula>$J8=1</formula>
    </cfRule>
    <cfRule type="expression" dxfId="21" priority="8" stopIfTrue="1">
      <formula>$I8=1</formula>
    </cfRule>
    <cfRule type="expression" dxfId="20" priority="9">
      <formula>$H8=1</formula>
    </cfRule>
  </conditionalFormatting>
  <conditionalFormatting sqref="F9">
    <cfRule type="expression" dxfId="19" priority="4" stopIfTrue="1">
      <formula>$J9=1</formula>
    </cfRule>
    <cfRule type="expression" dxfId="18" priority="5" stopIfTrue="1">
      <formula>$I9=1</formula>
    </cfRule>
    <cfRule type="expression" dxfId="17" priority="6">
      <formula>$H9=1</formula>
    </cfRule>
  </conditionalFormatting>
  <conditionalFormatting sqref="F11">
    <cfRule type="expression" dxfId="16" priority="1" stopIfTrue="1">
      <formula>$J11=1</formula>
    </cfRule>
    <cfRule type="expression" dxfId="15" priority="2" stopIfTrue="1">
      <formula>$I11=1</formula>
    </cfRule>
    <cfRule type="expression" dxfId="14" priority="3">
      <formula>$H11=1</formula>
    </cfRule>
  </conditionalFormatting>
  <dataValidations xWindow="782" yWindow="861" count="2">
    <dataValidation operator="greaterThanOrEqual" allowBlank="1" showInputMessage="1" errorTitle="Ошибка" error="Необходимо ввести натуральное число!" prompt="Введите натуральное число" sqref="F12"/>
    <dataValidation allowBlank="1" showInputMessage="1" showErrorMessage="1" prompt="Введите текст" sqref="F13:F21 F11 F4:F9"/>
  </dataValidations>
  <pageMargins left="0.7" right="0.7" top="0.75" bottom="0.75" header="0.3" footer="0.3"/>
  <pageSetup paperSize="9" scale="9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showGridLines="0" topLeftCell="D1" workbookViewId="0">
      <pane ySplit="2" topLeftCell="A3" activePane="bottomLeft" state="frozen"/>
      <selection activeCell="D1" sqref="D1"/>
      <selection pane="bottomLeft" activeCell="F3" sqref="F3"/>
    </sheetView>
  </sheetViews>
  <sheetFormatPr defaultColWidth="9.140625" defaultRowHeight="15" x14ac:dyDescent="0.25"/>
  <cols>
    <col min="1" max="3" width="0" hidden="1" customWidth="1"/>
    <col min="5" max="5" width="61.7109375" customWidth="1"/>
    <col min="6" max="6" width="74.28515625" style="133" customWidth="1"/>
    <col min="7" max="7" width="104.7109375" customWidth="1"/>
    <col min="8" max="10" width="12.28515625" style="114" hidden="1" customWidth="1"/>
    <col min="11" max="11" width="36.28515625" style="44" hidden="1" customWidth="1"/>
    <col min="12" max="12" width="0" style="115" hidden="1" customWidth="1"/>
  </cols>
  <sheetData>
    <row r="1" spans="2:12" s="133" customFormat="1" ht="21.75" thickBot="1" x14ac:dyDescent="0.3">
      <c r="D1" s="135" t="s">
        <v>782</v>
      </c>
      <c r="F1" s="106"/>
      <c r="H1" s="108"/>
      <c r="I1" s="108"/>
      <c r="J1" s="108"/>
      <c r="K1" s="104" t="str">
        <f>IF(SUM(J:J)&gt;1,"Ошибки в пунктах ","Ошибка в пункте ")&amp;K4&amp;K5&amp;K6&amp;K3&amp;K7&amp;K8&amp;K9&amp;K10&amp;K11&amp;K12&amp;K13&amp;K14&amp;K15&amp;K16&amp;K17&amp;K18&amp;K19&amp;K20&amp;K21&amp;K22&amp;K23&amp;K24&amp;K25&amp;K26&amp;K27&amp;K28&amp;K29&amp;K30&amp;K31&amp;K32&amp;K33&amp;K34&amp;K35&amp;K36&amp;K37&amp;K38&amp;K39</f>
        <v xml:space="preserve">Ошибка в пункте </v>
      </c>
      <c r="L1" s="104"/>
    </row>
    <row r="2" spans="2:12" s="109" customFormat="1" ht="19.5" thickBot="1" x14ac:dyDescent="0.25">
      <c r="B2" s="109" t="s">
        <v>359</v>
      </c>
      <c r="C2" s="109" t="s">
        <v>356</v>
      </c>
      <c r="D2" s="166" t="s">
        <v>358</v>
      </c>
      <c r="E2" s="167" t="s">
        <v>598</v>
      </c>
      <c r="F2" s="167" t="s">
        <v>537</v>
      </c>
      <c r="G2" s="168" t="s">
        <v>540</v>
      </c>
      <c r="H2" s="114" t="s">
        <v>745</v>
      </c>
      <c r="I2" s="114" t="s">
        <v>752</v>
      </c>
      <c r="J2" s="114" t="s">
        <v>746</v>
      </c>
      <c r="K2" s="115" t="s">
        <v>751</v>
      </c>
      <c r="L2" s="115" t="s">
        <v>756</v>
      </c>
    </row>
    <row r="3" spans="2:12" s="2" customFormat="1" ht="409.5" customHeight="1" thickBot="1" x14ac:dyDescent="0.25">
      <c r="D3" s="182" t="s">
        <v>723</v>
      </c>
      <c r="E3" s="185" t="s">
        <v>781</v>
      </c>
      <c r="F3" s="87" t="s">
        <v>852</v>
      </c>
      <c r="G3" s="186" t="s">
        <v>724</v>
      </c>
      <c r="H3" s="114">
        <v>1</v>
      </c>
      <c r="I3" s="114">
        <f>--AND(NOT(ISBLANK(F3)),J3&lt;&gt;1,H3=1,F3&lt;&gt;L3)</f>
        <v>1</v>
      </c>
      <c r="J3" s="114"/>
      <c r="K3" s="133" t="str">
        <f>IF(J3=1,D3&amp;IF(SUM($J4:J50)&gt;0,", ",""),"")</f>
        <v/>
      </c>
      <c r="L3" s="115" t="s">
        <v>557</v>
      </c>
    </row>
    <row r="4" spans="2:12" x14ac:dyDescent="0.25">
      <c r="K4" s="133"/>
    </row>
    <row r="5" spans="2:12" x14ac:dyDescent="0.25">
      <c r="E5" s="2" t="s">
        <v>725</v>
      </c>
      <c r="K5" s="133"/>
    </row>
    <row r="6" spans="2:12" x14ac:dyDescent="0.25">
      <c r="E6" s="109"/>
      <c r="K6" s="133"/>
    </row>
    <row r="7" spans="2:12" x14ac:dyDescent="0.25">
      <c r="K7" s="133"/>
    </row>
    <row r="8" spans="2:12" x14ac:dyDescent="0.25">
      <c r="K8" s="133"/>
    </row>
    <row r="9" spans="2:12" x14ac:dyDescent="0.25">
      <c r="K9" s="133"/>
    </row>
    <row r="10" spans="2:12" x14ac:dyDescent="0.25">
      <c r="K10" s="133"/>
    </row>
    <row r="11" spans="2:12" x14ac:dyDescent="0.25">
      <c r="K11" s="133"/>
    </row>
    <row r="12" spans="2:12" x14ac:dyDescent="0.25">
      <c r="K12" s="133"/>
    </row>
    <row r="13" spans="2:12" x14ac:dyDescent="0.25">
      <c r="K13" s="133"/>
    </row>
    <row r="14" spans="2:12" x14ac:dyDescent="0.25">
      <c r="K14" s="133"/>
    </row>
    <row r="15" spans="2:12" x14ac:dyDescent="0.25">
      <c r="K15" s="133"/>
    </row>
    <row r="16" spans="2:12" x14ac:dyDescent="0.25">
      <c r="K16" s="133"/>
    </row>
    <row r="17" spans="11:11" x14ac:dyDescent="0.25">
      <c r="K17" s="133"/>
    </row>
    <row r="18" spans="11:11" x14ac:dyDescent="0.25">
      <c r="K18" s="133"/>
    </row>
    <row r="19" spans="11:11" x14ac:dyDescent="0.25">
      <c r="K19" s="133"/>
    </row>
    <row r="20" spans="11:11" x14ac:dyDescent="0.25">
      <c r="K20" s="133"/>
    </row>
    <row r="21" spans="11:11" x14ac:dyDescent="0.25">
      <c r="K21" s="133"/>
    </row>
    <row r="22" spans="11:11" x14ac:dyDescent="0.25">
      <c r="K22" s="133"/>
    </row>
    <row r="23" spans="11:11" x14ac:dyDescent="0.25">
      <c r="K23" s="133"/>
    </row>
    <row r="24" spans="11:11" x14ac:dyDescent="0.25">
      <c r="K24" s="133"/>
    </row>
    <row r="25" spans="11:11" x14ac:dyDescent="0.25">
      <c r="K25" s="133"/>
    </row>
    <row r="26" spans="11:11" x14ac:dyDescent="0.25">
      <c r="K26" s="133"/>
    </row>
    <row r="27" spans="11:11" x14ac:dyDescent="0.25">
      <c r="K27" s="133"/>
    </row>
    <row r="28" spans="11:11" x14ac:dyDescent="0.25">
      <c r="K28" s="133"/>
    </row>
    <row r="29" spans="11:11" x14ac:dyDescent="0.25">
      <c r="K29" s="133"/>
    </row>
    <row r="30" spans="11:11" x14ac:dyDescent="0.25">
      <c r="K30" s="133"/>
    </row>
    <row r="31" spans="11:11" x14ac:dyDescent="0.25">
      <c r="K31" s="133"/>
    </row>
    <row r="32" spans="11:11" x14ac:dyDescent="0.25">
      <c r="K32" s="133"/>
    </row>
    <row r="33" spans="11:11" x14ac:dyDescent="0.25">
      <c r="K33" s="133"/>
    </row>
    <row r="34" spans="11:11" x14ac:dyDescent="0.25">
      <c r="K34" s="133"/>
    </row>
    <row r="35" spans="11:11" x14ac:dyDescent="0.25">
      <c r="K35" s="133"/>
    </row>
    <row r="36" spans="11:11" x14ac:dyDescent="0.25">
      <c r="K36" s="133"/>
    </row>
    <row r="37" spans="11:11" x14ac:dyDescent="0.25">
      <c r="K37" s="133"/>
    </row>
    <row r="38" spans="11:11" x14ac:dyDescent="0.25">
      <c r="K38" s="133"/>
    </row>
    <row r="39" spans="11:11" x14ac:dyDescent="0.25">
      <c r="K39" s="133"/>
    </row>
  </sheetData>
  <sheetProtection algorithmName="SHA-512" hashValue="IwAdpbhOxWkQmzoDGKByrpmfBhaf+ABkF26NEbP9pQUqmhD98vYJ09ldbIFHysj52CZ70ZxrhCCCypShkKBE3g==" saltValue="ltG8KykHAK6CBdOs6pEPHw==" spinCount="100000" sheet="1" objects="1" scenarios="1" formatRows="0" selectLockedCells="1"/>
  <conditionalFormatting sqref="F3">
    <cfRule type="expression" dxfId="13" priority="1" stopIfTrue="1">
      <formula>$J3=1</formula>
    </cfRule>
    <cfRule type="expression" dxfId="12" priority="2" stopIfTrue="1">
      <formula>$I3=1</formula>
    </cfRule>
    <cfRule type="expression" dxfId="11" priority="3">
      <formula>$H3=1</formula>
    </cfRule>
  </conditionalFormatting>
  <conditionalFormatting sqref="F4:F35">
    <cfRule type="expression" dxfId="10" priority="15" stopIfTrue="1">
      <formula>$J19=1</formula>
    </cfRule>
    <cfRule type="expression" dxfId="9" priority="16" stopIfTrue="1">
      <formula>$I19=1</formula>
    </cfRule>
    <cfRule type="expression" dxfId="8" priority="17">
      <formula>$H19=1</formula>
    </cfRule>
  </conditionalFormatting>
  <dataValidations count="1">
    <dataValidation allowBlank="1" showInputMessage="1" showErrorMessage="1" prompt="Введите текст" sqref="F3"/>
  </dataValidations>
  <pageMargins left="0.25" right="0.25" top="0.75" bottom="0.75" header="0.3" footer="0.3"/>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25</vt:i4>
      </vt:variant>
    </vt:vector>
  </HeadingPairs>
  <TitlesOfParts>
    <vt:vector size="36" baseType="lpstr">
      <vt:lpstr>Лист1</vt:lpstr>
      <vt:lpstr>А-2022</vt:lpstr>
      <vt:lpstr>0 Общие сведения</vt:lpstr>
      <vt:lpstr>1 Оргработа</vt:lpstr>
      <vt:lpstr>2 Нормотворчество</vt:lpstr>
      <vt:lpstr>3 Контрольная деятельность</vt:lpstr>
      <vt:lpstr>4 Взаимодействие с ЗС</vt:lpstr>
      <vt:lpstr>5 Инф открытость</vt:lpstr>
      <vt:lpstr>6 Публичность</vt:lpstr>
      <vt:lpstr>7 Взаимодействие с ОП РФ</vt:lpstr>
      <vt:lpstr>Лист подтверждения</vt:lpstr>
      <vt:lpstr>Лист1!_Hlk117081830</vt:lpstr>
      <vt:lpstr>Лист1!_Hlk117083267</vt:lpstr>
      <vt:lpstr>Лист1!_Hlk117083462</vt:lpstr>
      <vt:lpstr>Лист1!_Hlk117083608</vt:lpstr>
      <vt:lpstr>Лист1!_Hlk117083654</vt:lpstr>
      <vt:lpstr>Лист1!_Hlk117083722</vt:lpstr>
      <vt:lpstr>Лист1!_Hlk117083806</vt:lpstr>
      <vt:lpstr>Лист1!_Hlk117084021</vt:lpstr>
      <vt:lpstr>Лист1!_Hlk117084114</vt:lpstr>
      <vt:lpstr>Лист1!_Hlk117084203</vt:lpstr>
      <vt:lpstr>Лист1!_Hlk117084298</vt:lpstr>
      <vt:lpstr>Лист1!_Hlk117084403</vt:lpstr>
      <vt:lpstr>Лист1!_Hlk117085200</vt:lpstr>
      <vt:lpstr>Лист1!_Hlk119082518</vt:lpstr>
      <vt:lpstr>Лист1!_Hlk119953401</vt:lpstr>
      <vt:lpstr>Лист1!_Hlk119953585</vt:lpstr>
      <vt:lpstr>'0 Общие сведения'!Область_печати</vt:lpstr>
      <vt:lpstr>'1 Оргработа'!Область_печати</vt:lpstr>
      <vt:lpstr>'2 Нормотворчество'!Область_печати</vt:lpstr>
      <vt:lpstr>'3 Контрольная деятельность'!Область_печати</vt:lpstr>
      <vt:lpstr>'4 Взаимодействие с ЗС'!Область_печати</vt:lpstr>
      <vt:lpstr>'5 Инф открытость'!Область_печати</vt:lpstr>
      <vt:lpstr>'6 Публичность'!Область_печати</vt:lpstr>
      <vt:lpstr>'7 Взаимодействие с ОП РФ'!Область_печати</vt:lpstr>
      <vt:lpstr>'Лист подтверждения'!Область_печати</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Гришанков</dc:creator>
  <cp:lastModifiedBy>Воронова Мария Сергеевна</cp:lastModifiedBy>
  <cp:lastPrinted>2023-04-12T10:01:49Z</cp:lastPrinted>
  <dcterms:created xsi:type="dcterms:W3CDTF">2023-01-13T07:49:43Z</dcterms:created>
  <dcterms:modified xsi:type="dcterms:W3CDTF">2024-04-09T07:28:24Z</dcterms:modified>
</cp:coreProperties>
</file>